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7650" tabRatio="912"/>
  </bookViews>
  <sheets>
    <sheet name="الباب الثاني" sheetId="37" r:id="rId1"/>
    <sheet name="Preface" sheetId="43" r:id="rId2"/>
    <sheet name="الغلاف" sheetId="38" r:id="rId3"/>
    <sheet name="تقديم" sheetId="22" r:id="rId4"/>
    <sheet name="1" sheetId="4" r:id="rId5"/>
    <sheet name="2" sheetId="7" r:id="rId6"/>
    <sheet name="Gr_1" sheetId="33" r:id="rId7"/>
    <sheet name="3" sheetId="8" r:id="rId8"/>
    <sheet name="4" sheetId="9" r:id="rId9"/>
    <sheet name="5" sheetId="10" r:id="rId10"/>
    <sheet name="7-6" sheetId="11" r:id="rId11"/>
    <sheet name="9-8" sheetId="12" r:id="rId12"/>
    <sheet name="GR_2" sheetId="36" r:id="rId13"/>
    <sheet name="10" sheetId="44" r:id="rId14"/>
    <sheet name="11" sheetId="28" r:id="rId15"/>
    <sheet name="12 " sheetId="48" r:id="rId16"/>
    <sheet name="13" sheetId="45" r:id="rId17"/>
    <sheet name="14" sheetId="46" r:id="rId18"/>
    <sheet name="15" sheetId="16" r:id="rId19"/>
  </sheets>
  <definedNames>
    <definedName name="a">'4'!$XDR$34</definedName>
    <definedName name="_xlnm.Print_Area" localSheetId="4">'1'!$A$1:$K$15</definedName>
    <definedName name="_xlnm.Print_Area" localSheetId="13">'10'!$A$1:$G$35</definedName>
    <definedName name="_xlnm.Print_Area" localSheetId="14">'11'!$A$1:$I$25</definedName>
    <definedName name="_xlnm.Print_Area" localSheetId="15">'12 '!$A$1:$I$24</definedName>
    <definedName name="_xlnm.Print_Area" localSheetId="16">'13'!$A$1:$P$28</definedName>
    <definedName name="_xlnm.Print_Area" localSheetId="17">'14'!$A$1:$L$30</definedName>
    <definedName name="_xlnm.Print_Area" localSheetId="18">'15'!$A$1:$G$18</definedName>
    <definedName name="_xlnm.Print_Area" localSheetId="5">'2'!$A$1:$I$49</definedName>
    <definedName name="_xlnm.Print_Area" localSheetId="7">'3'!$A$1:$E$17</definedName>
    <definedName name="_xlnm.Print_Area" localSheetId="8">'4'!$A$1:$M$48</definedName>
    <definedName name="_xlnm.Print_Area" localSheetId="9">'5'!$A$1:$I$46</definedName>
    <definedName name="_xlnm.Print_Area" localSheetId="10">'7-6'!$A$1:$G$27</definedName>
    <definedName name="_xlnm.Print_Area" localSheetId="11">'9-8'!$A$1:$G$28</definedName>
    <definedName name="_xlnm.Print_Area" localSheetId="6">Gr_1!$A$1:$L$30</definedName>
    <definedName name="_xlnm.Print_Area" localSheetId="12">GR_2!$A$1:$J$27</definedName>
    <definedName name="_xlnm.Print_Area" localSheetId="1">Preface!$A$1:$C$11</definedName>
    <definedName name="_xlnm.Print_Area" localSheetId="0">'الباب الثاني'!$A$1:$A$45</definedName>
    <definedName name="_xlnm.Print_Area" localSheetId="2">الغلاف!$A$1:$A$59</definedName>
    <definedName name="_xlnm.Print_Area" localSheetId="3">تقديم!$A$1:$C$15</definedName>
    <definedName name="_xlnm.Print_Titles" localSheetId="8">'4'!$1:$9</definedName>
    <definedName name="_xlnm.Print_Titles" localSheetId="9">'5'!$1:$9</definedName>
  </definedNames>
  <calcPr calcId="145621"/>
</workbook>
</file>

<file path=xl/calcChain.xml><?xml version="1.0" encoding="utf-8"?>
<calcChain xmlns="http://schemas.openxmlformats.org/spreadsheetml/2006/main">
  <c r="N20" i="45" l="1"/>
  <c r="N12" i="45" l="1"/>
  <c r="G11" i="4"/>
  <c r="C49" i="7"/>
  <c r="I44" i="9" l="1"/>
  <c r="G25" i="28"/>
  <c r="G15" i="10"/>
  <c r="M12" i="45"/>
  <c r="I12" i="45"/>
  <c r="J12" i="45"/>
  <c r="K12" i="45"/>
  <c r="F23" i="11"/>
  <c r="G39" i="7"/>
  <c r="G8" i="7"/>
  <c r="F35" i="44" l="1"/>
  <c r="G40" i="10"/>
  <c r="I40" i="9"/>
  <c r="G24" i="48" l="1"/>
  <c r="F19" i="28" l="1"/>
  <c r="G19" i="28"/>
  <c r="G15" i="28"/>
  <c r="F15" i="28"/>
  <c r="G9" i="28"/>
  <c r="G10" i="10" l="1"/>
  <c r="G44" i="10" l="1"/>
  <c r="I15" i="9"/>
  <c r="J15" i="9"/>
  <c r="K12" i="9"/>
  <c r="K13" i="9"/>
  <c r="K14" i="9"/>
  <c r="K16" i="9"/>
  <c r="K17" i="9"/>
  <c r="K18" i="9"/>
  <c r="K19" i="9"/>
  <c r="K20" i="9"/>
  <c r="K21" i="9"/>
  <c r="K22" i="9"/>
  <c r="K23" i="9"/>
  <c r="K24" i="9"/>
  <c r="K25" i="9"/>
  <c r="K26" i="9"/>
  <c r="K27" i="9"/>
  <c r="K28" i="9"/>
  <c r="K29" i="9"/>
  <c r="K30" i="9"/>
  <c r="K31" i="9"/>
  <c r="K32" i="9"/>
  <c r="K33" i="9"/>
  <c r="K34" i="9"/>
  <c r="K35" i="9"/>
  <c r="K36" i="9"/>
  <c r="K37" i="9"/>
  <c r="K38" i="9"/>
  <c r="K39" i="9"/>
  <c r="K41" i="9"/>
  <c r="K42" i="9"/>
  <c r="K43" i="9"/>
  <c r="K11" i="9"/>
  <c r="J40" i="9"/>
  <c r="G14" i="7"/>
  <c r="G49" i="7" s="1"/>
  <c r="J44" i="9" l="1"/>
  <c r="F24" i="48"/>
  <c r="E24" i="48"/>
  <c r="D24" i="48"/>
  <c r="C16" i="48"/>
  <c r="C24" i="48" s="1"/>
  <c r="C10" i="48"/>
  <c r="F15" i="10" l="1"/>
  <c r="F10" i="9"/>
  <c r="G10" i="9"/>
  <c r="G15" i="4" l="1"/>
  <c r="H15" i="4" s="1"/>
  <c r="G13" i="4"/>
  <c r="H13" i="4" s="1"/>
  <c r="F40" i="9"/>
  <c r="G40" i="9"/>
  <c r="F15" i="9"/>
  <c r="G15" i="9"/>
  <c r="E43" i="9"/>
  <c r="E42" i="9"/>
  <c r="E41" i="9"/>
  <c r="D40" i="9"/>
  <c r="C40" i="9"/>
  <c r="E39" i="9"/>
  <c r="E38" i="9"/>
  <c r="E37" i="9"/>
  <c r="E36" i="9"/>
  <c r="E35" i="9"/>
  <c r="E34" i="9"/>
  <c r="E33" i="9"/>
  <c r="E32" i="9"/>
  <c r="E31" i="9"/>
  <c r="E30" i="9"/>
  <c r="E29" i="9"/>
  <c r="E28" i="9"/>
  <c r="E27" i="9"/>
  <c r="E26" i="9"/>
  <c r="E25" i="9"/>
  <c r="E24" i="9"/>
  <c r="E23" i="9"/>
  <c r="E22" i="9"/>
  <c r="E21" i="9"/>
  <c r="E20" i="9"/>
  <c r="E19" i="9"/>
  <c r="E18" i="9"/>
  <c r="E17" i="9"/>
  <c r="E16" i="9"/>
  <c r="D15" i="9"/>
  <c r="C15" i="9"/>
  <c r="E14" i="9"/>
  <c r="E13" i="9"/>
  <c r="E12" i="9"/>
  <c r="E11" i="9"/>
  <c r="D10" i="9"/>
  <c r="C10" i="9"/>
  <c r="E35" i="44"/>
  <c r="D44" i="9" l="1"/>
  <c r="C44" i="9"/>
  <c r="E21" i="46"/>
  <c r="F9" i="28" l="1"/>
  <c r="F25" i="28" s="1"/>
  <c r="F40" i="10"/>
  <c r="F10" i="10"/>
  <c r="H11" i="9"/>
  <c r="H12" i="9"/>
  <c r="H13" i="9"/>
  <c r="H14" i="9"/>
  <c r="H16" i="9"/>
  <c r="H17" i="9"/>
  <c r="H18" i="9"/>
  <c r="H19" i="9"/>
  <c r="H20" i="9"/>
  <c r="H21" i="9"/>
  <c r="H22" i="9"/>
  <c r="H23" i="9"/>
  <c r="H24" i="9"/>
  <c r="H25" i="9"/>
  <c r="H26" i="9"/>
  <c r="H27" i="9"/>
  <c r="H28" i="9"/>
  <c r="H29" i="9"/>
  <c r="H30" i="9"/>
  <c r="H31" i="9"/>
  <c r="H32" i="9"/>
  <c r="H33" i="9"/>
  <c r="H34" i="9"/>
  <c r="H35" i="9"/>
  <c r="H36" i="9"/>
  <c r="H37" i="9"/>
  <c r="H38" i="9"/>
  <c r="H39" i="9"/>
  <c r="H41" i="9"/>
  <c r="H42" i="9"/>
  <c r="H43" i="9"/>
  <c r="F39" i="7"/>
  <c r="F14" i="7"/>
  <c r="F8" i="7"/>
  <c r="F44" i="10" l="1"/>
  <c r="F49" i="7"/>
  <c r="E19" i="28" l="1"/>
  <c r="C19" i="28"/>
  <c r="E15" i="28"/>
  <c r="E9" i="28"/>
  <c r="N26" i="45"/>
  <c r="N23" i="45"/>
  <c r="N22" i="45"/>
  <c r="N21" i="45"/>
  <c r="N19" i="45"/>
  <c r="N18" i="45"/>
  <c r="N17" i="45"/>
  <c r="N16" i="45"/>
  <c r="N15" i="45"/>
  <c r="N14" i="45"/>
  <c r="N13" i="45"/>
  <c r="E25" i="28" l="1"/>
  <c r="D36" i="33"/>
  <c r="E15" i="10" l="1"/>
  <c r="E40" i="10"/>
  <c r="E10" i="10"/>
  <c r="E14" i="7" l="1"/>
  <c r="E8" i="7"/>
  <c r="D19" i="28"/>
  <c r="D35" i="44" l="1"/>
  <c r="C35" i="44" l="1"/>
  <c r="E44" i="10" l="1"/>
  <c r="G44" i="9"/>
  <c r="F44" i="9"/>
  <c r="E49" i="7"/>
  <c r="G12" i="4"/>
  <c r="H12" i="4" s="1"/>
  <c r="D25" i="28" l="1"/>
  <c r="D10" i="10" l="1"/>
  <c r="D39" i="7"/>
  <c r="D8" i="7"/>
  <c r="H11" i="4"/>
  <c r="D44" i="10" l="1"/>
  <c r="D49" i="7"/>
  <c r="C15" i="28" l="1"/>
  <c r="C9" i="28"/>
  <c r="C25" i="28" l="1"/>
  <c r="B35" i="44" l="1"/>
  <c r="C14" i="7" l="1"/>
  <c r="C15" i="10" l="1"/>
  <c r="C40" i="10"/>
  <c r="C10" i="10"/>
  <c r="C39" i="7"/>
  <c r="C8" i="7"/>
  <c r="C44" i="10" l="1"/>
  <c r="D42" i="33" l="1"/>
  <c r="C37" i="33" s="1"/>
  <c r="C39" i="33" l="1"/>
  <c r="C38" i="33"/>
  <c r="C41" i="33"/>
  <c r="C40" i="33"/>
</calcChain>
</file>

<file path=xl/sharedStrings.xml><?xml version="1.0" encoding="utf-8"?>
<sst xmlns="http://schemas.openxmlformats.org/spreadsheetml/2006/main" count="784" uniqueCount="457">
  <si>
    <t>استخدامات الأراضي</t>
  </si>
  <si>
    <t>LAND UTILIZATION</t>
  </si>
  <si>
    <t xml:space="preserve"> </t>
  </si>
  <si>
    <t>السنة</t>
  </si>
  <si>
    <t>المجموع</t>
  </si>
  <si>
    <t>Year</t>
  </si>
  <si>
    <t>Fruits</t>
  </si>
  <si>
    <t>Date Palm</t>
  </si>
  <si>
    <t>Total Areas of Qatar</t>
  </si>
  <si>
    <t xml:space="preserve">المجموع  </t>
  </si>
  <si>
    <t xml:space="preserve">Total    </t>
  </si>
  <si>
    <t>المساحة المزروعة بمختلف المحاصيل</t>
  </si>
  <si>
    <t>AREA UNDER DIFFERENT CROPS</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</si>
  <si>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</si>
  <si>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</si>
  <si>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</si>
  <si>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</si>
  <si>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</si>
  <si>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</si>
  <si>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</si>
  <si>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</si>
  <si>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</si>
  <si>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</si>
  <si>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</si>
  <si>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</si>
  <si>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</si>
  <si>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</si>
  <si>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</si>
  <si>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</si>
  <si>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</si>
  <si>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كوسة</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</si>
  <si>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</si>
  <si>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</si>
  <si>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</si>
  <si>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</si>
  <si>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</si>
  <si>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</si>
  <si>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</si>
  <si>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</si>
  <si>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</si>
  <si>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</si>
  <si>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</si>
  <si>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</si>
  <si>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</si>
  <si>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</si>
  <si>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</si>
  <si>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</si>
  <si>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</si>
  <si>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</si>
  <si>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</si>
  <si>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</si>
  <si>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</si>
  <si>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</si>
  <si>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</si>
  <si>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</si>
  <si>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</si>
  <si>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</si>
  <si>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</si>
  <si>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</si>
  <si>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</si>
  <si>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</si>
  <si>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</si>
  <si>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</si>
  <si>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</si>
  <si>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بنجر</t>
  </si>
  <si>
    <t>Beet root</t>
  </si>
  <si>
    <t>بطاطس</t>
  </si>
  <si>
    <t>Potatoes</t>
  </si>
  <si>
    <t>أصناف أخرى</t>
  </si>
  <si>
    <t>Other</t>
  </si>
  <si>
    <t xml:space="preserve"> 4 - الفاكهة والنخيل </t>
  </si>
  <si>
    <t>الموالح</t>
  </si>
  <si>
    <t>Citrus Fruits</t>
  </si>
  <si>
    <t>العنب</t>
  </si>
  <si>
    <t>Grapes</t>
  </si>
  <si>
    <t>الجوافة</t>
  </si>
  <si>
    <t>Guavas</t>
  </si>
  <si>
    <t>التين</t>
  </si>
  <si>
    <t>Figs</t>
  </si>
  <si>
    <t>الرمان</t>
  </si>
  <si>
    <t>Pomegranates</t>
  </si>
  <si>
    <t>التوت</t>
  </si>
  <si>
    <t>Mulberries</t>
  </si>
  <si>
    <t>النخيل</t>
  </si>
  <si>
    <t>Almond</t>
  </si>
  <si>
    <t>أخرى</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</si>
  <si>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</si>
  <si>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</si>
  <si>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</si>
  <si>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</si>
  <si>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</si>
  <si>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</si>
  <si>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</si>
  <si>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</si>
  <si>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</si>
  <si>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</si>
  <si>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</si>
  <si>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</si>
  <si>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</si>
  <si>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</si>
  <si>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</si>
  <si>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</si>
  <si>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</si>
  <si>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كميات الانتاج النباتي</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</si>
  <si>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</si>
  <si>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</si>
  <si>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</si>
  <si>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</si>
  <si>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</si>
  <si>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</si>
  <si>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</si>
  <si>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</si>
  <si>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</si>
  <si>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</si>
  <si>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</si>
  <si>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</si>
  <si>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</si>
  <si>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</si>
  <si>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</si>
  <si>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</si>
  <si>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</si>
  <si>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</si>
  <si>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</si>
  <si>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Sheeps</t>
  </si>
  <si>
    <t>ماعــــــز</t>
  </si>
  <si>
    <t>Goats</t>
  </si>
  <si>
    <t>جمـــــال</t>
  </si>
  <si>
    <t>Camels</t>
  </si>
  <si>
    <t>خيـــــــــول</t>
  </si>
  <si>
    <t>Horses</t>
  </si>
  <si>
    <t xml:space="preserve">Total  </t>
  </si>
  <si>
    <t>VALUE OF AGRICULTURAL PRODUCTION</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</si>
  <si>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</si>
  <si>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</si>
  <si>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</si>
  <si>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</si>
  <si>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</si>
  <si>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</si>
  <si>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</si>
  <si>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</si>
  <si>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</si>
  <si>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</si>
  <si>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</si>
  <si>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</si>
  <si>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</si>
  <si>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</si>
  <si>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</si>
  <si>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</si>
  <si>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</si>
  <si>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</si>
  <si>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</si>
  <si>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</si>
  <si>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</si>
  <si>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</si>
  <si>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</si>
  <si>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</si>
  <si>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</si>
  <si>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</si>
  <si>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نوع المحصول</t>
  </si>
  <si>
    <t>النسبة</t>
  </si>
  <si>
    <t>المساحة الكلية</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</si>
  <si>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</si>
  <si>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</si>
  <si>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</si>
  <si>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</si>
  <si>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</si>
  <si>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</si>
  <si>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</si>
  <si>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</si>
  <si>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</si>
  <si>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</si>
  <si>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</si>
  <si>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</si>
  <si>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</si>
  <si>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</si>
  <si>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</si>
  <si>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</si>
  <si>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</si>
  <si>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</si>
  <si>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</si>
  <si>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</si>
  <si>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</si>
  <si>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</si>
  <si>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</si>
  <si>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</si>
  <si>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</si>
  <si>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</si>
  <si>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</si>
  <si>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النخيل - التمور</t>
  </si>
  <si>
    <t xml:space="preserve"> إنتاج الدجاج الحي والبيض</t>
  </si>
  <si>
    <t>لحوم حمراء</t>
  </si>
  <si>
    <t xml:space="preserve">   (base year) Production Values, then the  Quantity index Number for the previous Years was constructed.</t>
  </si>
  <si>
    <t>4 - Fruits and Dates</t>
  </si>
  <si>
    <t>حبوب اخرى</t>
  </si>
  <si>
    <t>كمية الإنتاج الزراعي</t>
  </si>
  <si>
    <t>الكمية</t>
  </si>
  <si>
    <t>نسبة</t>
  </si>
  <si>
    <t>الاكتفاء الذاتي</t>
  </si>
  <si>
    <t>Quantitiy</t>
  </si>
  <si>
    <t>قيمة الإنتاج الزراعي</t>
  </si>
  <si>
    <t>منتجات قمحية</t>
  </si>
  <si>
    <t xml:space="preserve"> 6 - البيض </t>
  </si>
  <si>
    <t xml:space="preserve"> 7 - الأسماك </t>
  </si>
  <si>
    <t>قمح ودقيق القمح</t>
  </si>
  <si>
    <t>Wheat &amp; wheat flour</t>
  </si>
  <si>
    <t>Wheat products</t>
  </si>
  <si>
    <t>Bran</t>
  </si>
  <si>
    <t xml:space="preserve"> 2- الفاكهة والنخيل :</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</si>
  <si>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</si>
  <si>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</si>
  <si>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</si>
  <si>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</si>
  <si>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</si>
  <si>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</si>
  <si>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</si>
  <si>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</si>
  <si>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</si>
  <si>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</si>
  <si>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</si>
  <si>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</si>
  <si>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</si>
  <si>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</si>
  <si>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 xml:space="preserve"> 2 - الخضراوات *</t>
  </si>
  <si>
    <t xml:space="preserve"> 2 - Vegetables *</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</si>
  <si>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</si>
  <si>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</si>
  <si>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</si>
  <si>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</si>
  <si>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</si>
  <si>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</si>
  <si>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</si>
  <si>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</si>
  <si>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</si>
  <si>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</si>
  <si>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</si>
  <si>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</si>
  <si>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</si>
  <si>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</si>
  <si>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</si>
  <si>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</si>
  <si>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</si>
  <si>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</si>
  <si>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</si>
  <si>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</si>
  <si>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</si>
  <si>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</si>
  <si>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</si>
  <si>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</si>
  <si>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</si>
  <si>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</si>
  <si>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</si>
  <si>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</si>
  <si>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</si>
  <si>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</si>
  <si>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</si>
  <si>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</si>
  <si>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</si>
  <si>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</si>
  <si>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</si>
  <si>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</si>
  <si>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4 - اللحــــوم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</si>
  <si>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</si>
  <si>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</si>
  <si>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</si>
  <si>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</si>
  <si>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</si>
  <si>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</si>
  <si>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</si>
  <si>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</si>
  <si>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</si>
  <si>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</si>
  <si>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</si>
  <si>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</si>
  <si>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</si>
  <si>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</si>
  <si>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</si>
  <si>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</si>
  <si>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</si>
  <si>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 xml:space="preserve"> الحبوب
Cereals</t>
  </si>
  <si>
    <t>الأعلاف الخضراء
Green fodder</t>
  </si>
  <si>
    <t xml:space="preserve">الخضروات
Vegetables    </t>
  </si>
  <si>
    <t xml:space="preserve"> الفاكهة
Fruits  </t>
  </si>
  <si>
    <t xml:space="preserve"> النخيل
Date palm</t>
  </si>
  <si>
    <t>طن /  هكتار</t>
  </si>
  <si>
    <t xml:space="preserve">    </t>
  </si>
  <si>
    <t>(2) المساحة لأقرب هكتار .</t>
  </si>
  <si>
    <t>(2) Area to nearest Hectare .</t>
  </si>
  <si>
    <t xml:space="preserve"> 1- Cereals :</t>
  </si>
  <si>
    <t xml:space="preserve">                                  السنة
  نوع المحاصيل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</si>
  <si>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</si>
  <si>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</si>
  <si>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</si>
  <si>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</si>
  <si>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</si>
  <si>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</si>
  <si>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</si>
  <si>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</si>
  <si>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</si>
  <si>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</si>
  <si>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</si>
  <si>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</si>
  <si>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</si>
  <si>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</si>
  <si>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</si>
  <si>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</si>
  <si>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</si>
  <si>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</si>
  <si>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</si>
  <si>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</si>
  <si>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 xml:space="preserve">    ـ  نشرة الاحصاء السمكي / إدارة الثروة السمكية .</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</si>
  <si>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</si>
  <si>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</si>
  <si>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</si>
  <si>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</si>
  <si>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</si>
  <si>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</si>
  <si>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</si>
  <si>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</si>
  <si>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</si>
  <si>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</si>
  <si>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</si>
  <si>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</si>
  <si>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</si>
  <si>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</si>
  <si>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</si>
  <si>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t>QUANTITY OF FRESH FISH AVAILABLE IN THE LOCAL FISH-MARKET</t>
  </si>
  <si>
    <t>كميات الأسماك الطازجة المتوفرة في السوق المحلي</t>
  </si>
  <si>
    <r>
      <t xml:space="preserve">النخيل - التمور </t>
    </r>
    <r>
      <rPr>
        <b/>
        <vertAlign val="superscript"/>
        <sz val="10"/>
        <rFont val="Arial"/>
        <family val="2"/>
      </rPr>
      <t>(3)</t>
    </r>
  </si>
  <si>
    <r>
      <t xml:space="preserve"> 4 - Green Fodder   </t>
    </r>
    <r>
      <rPr>
        <vertAlign val="superscript"/>
        <sz val="12"/>
        <rFont val="Arial"/>
        <family val="2"/>
      </rPr>
      <t>(4)</t>
    </r>
  </si>
  <si>
    <t>تمهيد</t>
  </si>
  <si>
    <t>PREFACE</t>
  </si>
  <si>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</si>
  <si>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</si>
  <si>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Yield (T/H)</t>
  </si>
  <si>
    <t>PRODUCTION, AREA AND AVERAGE YIELD OF DIFFERENT CROPS</t>
  </si>
  <si>
    <t>AGGREGATE SUPPLY &amp; CONSUMPTION</t>
  </si>
  <si>
    <t>Rice</t>
  </si>
  <si>
    <t xml:space="preserve">The data collected within the economic statistics system of the State of Qatar are used to produce huge range of statistics that measure the shape and performance of different segments of the economy, including industries, institutional sectors and particular types of transactions, like international trade or prices. </t>
  </si>
  <si>
    <r>
      <t>This section covers all these economic statistics separately in different chapters. The national accounts chapter which is based on these economic statistics, is used to support macroeconomic and sectoral policies including those related to employment, inflation, international trade, money and finance. It provides a platform to understand the determinants of growth and productivity of the economy by providing a consistent and coherent data set for</t>
    </r>
    <r>
      <rPr>
        <sz val="11"/>
        <color rgb="FF000000"/>
        <rFont val="Arial"/>
        <family val="2"/>
      </rPr>
      <t xml:space="preserve"> </t>
    </r>
    <r>
      <rPr>
        <sz val="9"/>
        <color rgb="FF000000"/>
        <rFont val="Arial"/>
        <family val="2"/>
      </rPr>
      <t xml:space="preserve">output, prices, inputs of material and services, energy use and labour and capital as factors of production. </t>
    </r>
  </si>
  <si>
    <r>
      <t xml:space="preserve">نسبة الاكتفاء الذاتي
</t>
    </r>
    <r>
      <rPr>
        <b/>
        <sz val="8"/>
        <rFont val="Arial"/>
        <family val="2"/>
      </rPr>
      <t>Self-Sufficiency%</t>
    </r>
  </si>
  <si>
    <t>The economic statistics are the cornerstones of economic policy, business strategy, and of investor and household expectations. These data are used by governments around the world to guide monetary and fiscal policy, investment and budget plans, monitor and regulate financial markets and contribute to a wide range of other government policies.</t>
  </si>
  <si>
    <t>وتستخدم البيانات التي يتم جمعها في إطار منظومة الإحصاءات الاقتصادية لدولة قطر لإنتاج مجموعة من الإحصاءات التي تقيس شكل وأداء مختلف قطاعات الاقتصاد ، بما في ذلك الصناعات والقطاعات المؤسسية وأنواع معينة من المعاملات، مثل التجارة الدولية أو الأسعار .</t>
  </si>
  <si>
    <t>يغطي هذا القسم كل هذه الإحصاءات الاقتصادية بشكل منفصل في فصول مختلفة . ويتضمن فصلاً خاصاً بالحسابات القومية يرتكز أساساً على الإحصاءات الاقتصادية ، وهو يستخدم لدعم السياسات الاقتصادية الكلية والقطاعية بما في ذلك تلك المتعلقة بالعمالة ، والتضخم ، والتجارة الدولية ، والمال والتمويل ، إضافة إلى أنه يتيح قاعدة لفهم محددات النمو والإنتاجية للأقتصاد من خلال توفير مجموعة من البيانات متسقة ومتماسكة للمخرجات والأسعار ، ومدخلات المواد والخدمات كاستهلاك وسيط ، واستخدام الطاقة والعمالة ورأس المال باعتبارها عوامل الإنتاج .</t>
  </si>
  <si>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</si>
  <si>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</si>
  <si>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r>
      <t xml:space="preserve"> 2 - Green Fodder</t>
    </r>
    <r>
      <rPr>
        <b/>
        <vertAlign val="superscript"/>
        <sz val="8"/>
        <rFont val="Arial"/>
        <family val="2"/>
      </rPr>
      <t xml:space="preserve"> </t>
    </r>
  </si>
  <si>
    <t xml:space="preserve"> 2 - الأعلاف الخضراء</t>
  </si>
  <si>
    <t xml:space="preserve"> 3 - الخضراوات</t>
  </si>
  <si>
    <t>الانتاج والمساحة ومتوسط الإنتاجية لمختلف المحاصيل</t>
  </si>
  <si>
    <t xml:space="preserve"> 2 - Vegetables</t>
  </si>
  <si>
    <t xml:space="preserve"> 2 - الخضراوات</t>
  </si>
  <si>
    <t xml:space="preserve"> 4 - الأعلاف الخضراء </t>
  </si>
  <si>
    <t>(3) It Includes the production of dates on roads, public gardens.</t>
  </si>
  <si>
    <t>QUANTITIES OF PLANT PRODUCTION</t>
  </si>
  <si>
    <t>*Including greenhouses production.</t>
  </si>
  <si>
    <t>* تشتمل على انتاج البيوت المحمية.</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</si>
  <si>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</si>
  <si>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</si>
  <si>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</si>
  <si>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</si>
  <si>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</si>
  <si>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</si>
  <si>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</si>
  <si>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</si>
  <si>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(2)(الوحدة : هكتار)</t>
  </si>
  <si>
    <t>TABLE (2)(Unit :Hectare)</t>
  </si>
  <si>
    <t>Graph (1) شكل</t>
  </si>
  <si>
    <t>جدول (3)</t>
  </si>
  <si>
    <t>TABLE (3)</t>
  </si>
  <si>
    <t>جدول (4)</t>
  </si>
  <si>
    <t>TABLE (4)</t>
  </si>
  <si>
    <t>جدول (5) (الوحدة : طن)</t>
  </si>
  <si>
    <t>TABLE (5) (Unit: Ton)</t>
  </si>
  <si>
    <t>جدول (6)(الوحدة : طن)</t>
  </si>
  <si>
    <t>TABLE (6) (Unit: Ton)</t>
  </si>
  <si>
    <t>جدول (7)</t>
  </si>
  <si>
    <t>TABLE (7)</t>
  </si>
  <si>
    <t>Graph (2) شكل</t>
  </si>
  <si>
    <t>جدول (11) (الوحدة : طن)</t>
  </si>
  <si>
    <t>TABLE (11) ( Unit:Ton)</t>
  </si>
  <si>
    <t>جدول (12) (القيمة بالألف ريال قطري)</t>
  </si>
  <si>
    <t>TABLE (12) ( Value: Thousand Q.R.)</t>
  </si>
  <si>
    <t>جدول (13) (الوحدة : طن)</t>
  </si>
  <si>
    <t>TABLE (13) ( Unit :Ton)</t>
  </si>
  <si>
    <t>جدول (14) (الوحدة : طن)</t>
  </si>
  <si>
    <t>TABLE (14) ( Unit :Ton)</t>
  </si>
  <si>
    <t>جدول (15) (2001 = 100)</t>
  </si>
  <si>
    <t>TABLE (15) (2001 = 100)</t>
  </si>
  <si>
    <t>الإحصاءات الاقتصادية تمثل حجر الزاوية في السياسة الاقتصادية، واستراتيجية الأعمال ، وتوقعات المستثمرين والاسر المعيشية . وتستخدم هذه البيانات من قبل الحكومات في جميع أنحاء العالم لتوجيه خطط السياسة النقدية والمالية والاستثمار والميزانية ، ومراقبة وتنظيم الأسواق المالية والمساهمة في مجموعة واسعة من السياسات الحكومية الأخرى .</t>
  </si>
  <si>
    <t>جدول (8)(الوحدة : طن)</t>
  </si>
  <si>
    <t>TABLE (8) (Unit: Ton)</t>
  </si>
  <si>
    <t>جدول (9)(الوحدة : عدد)</t>
  </si>
  <si>
    <t>TABLE (9)(Unit : Number)</t>
  </si>
  <si>
    <t>جدول (10)(الكمية : طن)</t>
  </si>
  <si>
    <t>TABLE (10) (Quantity:Ton)</t>
  </si>
  <si>
    <t xml:space="preserve">                                            Year
   Type of Crop </t>
  </si>
  <si>
    <t>المتاح للاستهلاك=اجمالي الموارد-الصادرات-المعاد تصديره</t>
  </si>
  <si>
    <t>نسبة الاكتفاء الذاتي=الانتاج المحلي/المتاح للاستهلاك</t>
  </si>
  <si>
    <t xml:space="preserve">لوز </t>
  </si>
  <si>
    <t>كنار</t>
  </si>
  <si>
    <t>Kanar</t>
  </si>
  <si>
    <t>2014 - 2018</t>
  </si>
  <si>
    <t>2016 - 2018</t>
  </si>
  <si>
    <t>2014- 2018</t>
  </si>
  <si>
    <t>2014  - 2018</t>
  </si>
  <si>
    <t>تبان</t>
  </si>
  <si>
    <t>Tabaan</t>
  </si>
  <si>
    <t>سكن</t>
  </si>
  <si>
    <t xml:space="preserve">Siken </t>
  </si>
  <si>
    <t>حاقول</t>
  </si>
  <si>
    <t>Hagool</t>
  </si>
  <si>
    <t>كراري</t>
  </si>
  <si>
    <t> Karari</t>
  </si>
  <si>
    <t>زبيدي</t>
  </si>
  <si>
    <t>Zubaidi</t>
  </si>
  <si>
    <t xml:space="preserve"> ربيب  </t>
  </si>
  <si>
    <t>Rebeeb</t>
  </si>
  <si>
    <t>Jash</t>
  </si>
  <si>
    <t xml:space="preserve"> جش</t>
  </si>
  <si>
    <t>حمام</t>
  </si>
  <si>
    <t>Hamaam</t>
  </si>
  <si>
    <t>حمره</t>
  </si>
  <si>
    <t xml:space="preserve">Hamra </t>
  </si>
  <si>
    <t xml:space="preserve">نيسر </t>
  </si>
  <si>
    <t>Naiser</t>
  </si>
  <si>
    <t xml:space="preserve">ينم </t>
  </si>
  <si>
    <t xml:space="preserve">Yanam </t>
  </si>
  <si>
    <t>فرش</t>
  </si>
  <si>
    <t>Farsh</t>
  </si>
  <si>
    <t>قرقفان</t>
  </si>
  <si>
    <t>Qurqufan</t>
  </si>
  <si>
    <t>شعم</t>
  </si>
  <si>
    <t xml:space="preserve">Sh'aam </t>
  </si>
  <si>
    <t>فسكر</t>
  </si>
  <si>
    <t>Fasker</t>
  </si>
  <si>
    <t xml:space="preserve"> بدحة</t>
  </si>
  <si>
    <t>Bedha</t>
  </si>
  <si>
    <t xml:space="preserve">Gane </t>
  </si>
  <si>
    <t>قين</t>
  </si>
  <si>
    <t xml:space="preserve"> قبقب</t>
  </si>
  <si>
    <t>Kobkob</t>
  </si>
  <si>
    <t xml:space="preserve"> خثاق</t>
  </si>
  <si>
    <t>Khathaag</t>
  </si>
  <si>
    <t>2018 - 2014</t>
  </si>
  <si>
    <t xml:space="preserve">    - وزارة البلدية والبيئة</t>
  </si>
  <si>
    <t xml:space="preserve"> - Ministry of Municipality Environment .</t>
  </si>
  <si>
    <t xml:space="preserve">    - نشرة الاحصاء الزراعي / إدارة الشؤون الزراعية .</t>
  </si>
  <si>
    <t xml:space="preserve"> - Agricultural Statistics Bulletin / Department of 
    Agriculture .</t>
  </si>
  <si>
    <t>كوسا</t>
  </si>
  <si>
    <t>أعداد قطعان الثروة الحيوانية
2018</t>
  </si>
  <si>
    <t>LIVESTOCKS
2018</t>
  </si>
  <si>
    <t>..</t>
  </si>
  <si>
    <t>اجمالي الموارد والاستهلاك</t>
  </si>
  <si>
    <t>2017 - 2018</t>
  </si>
  <si>
    <t>2015 - 2018</t>
  </si>
  <si>
    <r>
      <t>Readers of this section would appreciate the fact that these economic statistics covered in various chapters are primarily compiled from the Annual Economic Survey</t>
    </r>
    <r>
      <rPr>
        <sz val="9"/>
        <rFont val="Arial"/>
        <family val="2"/>
      </rPr>
      <t>s of the Planning and Statistics Authority</t>
    </r>
    <r>
      <rPr>
        <sz val="9"/>
        <color rgb="FF000000"/>
        <rFont val="Arial"/>
        <family val="2"/>
      </rPr>
      <t>.  National accounts integrates the source data at correct timing, valuation and classification. Statistical adjustments are, therefore, shown separately to explain the data integration in terms of reporting, coverage, classification, timing, valuation, etc. of the survey data.</t>
    </r>
  </si>
  <si>
    <t>ويجدر بنا أن نشير في هذا السياق أنه يجب على المطلعين على هذه القسم ان يعو أن الإحصاءات الاقتصادية المشمولة في مختلف الفصول قد تم تجميعها في المقام الأول من المسوح الاقتصادية السنوية لجهاز التخطيط  والإحصاء حيث تقوم الحسابات القومية بدمج بيانات المصادر في التوقيت الصحيح ، وتقوم بعمليات التقييم والتصنيف وبذلك تظهر التعديلات الإحصائية بشكل منفصل لشرح تكامل البيانات من حيث التقارير والتغطية ، والتصنيف ، والتوقيت ، والتقييم وما إلى ذلك من بيانات المسح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</si>
</sst>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ج.م.&quot;\ * #,##0_-;_-&quot;ج.م.&quot;\ * #,##0\-;_-&quot;ج.م.&quot;\ * &quot;-&quot;_-;_-@_-"/>
    <numFmt numFmtId="166" formatCode="_-&quot;ج.م.&quot;\ * #,##0.00_-;_-&quot;ج.م.&quot;\ * #,##0.00\-;_-&quot;ج.م.&quot;\ * &quot;-&quot;??_-;_-@_-"/>
    <numFmt numFmtId="167" formatCode="0.0"/>
    <numFmt numFmtId="168" formatCode="0.0%"/>
  </numFmts>
  <fonts count="61" x14ac:knownFonts="1">
    <font>
      <sz val="10"/>
      <name val="Arial"/>
      <charset val="178"/>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Traditional Arabic"/>
      <family val="1"/>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name val="Akhbar MT"/>
      <charset val="178"/>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2"/>
      <name val="Arial"/>
      <family val="2"/>
    </font>
    <font>
      <sz val="10"/>
      <color indexed="10"/>
      <name val="Arial"/>
      <family val="2"/>
    </font>
    <font>
      <b/>
      <sz val="11"/>
      <color indexed="10"/>
      <name val="Arial"/>
      <family val="2"/>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b/>
      <sz val="14"/>
      <name val="Arial"/>
      <family val="2"/>
    </font>
    <font>
      <sz val="10"/>
      <name val="Arial"/>
      <family val="2"/>
    </font>
    <font>
      <b/>
      <sz val="11"/>
      <name val="Arial"/>
      <family val="2"/>
    </font>
    <font>
      <sz val="12"/>
      <name val="Arial"/>
      <family val="2"/>
    </font>
    <font>
      <sz val="16"/>
      <name val="Arial"/>
      <family val="2"/>
    </font>
    <font>
      <b/>
      <vertAlign val="superscript"/>
      <sz val="8"/>
      <name val="Arial"/>
      <family val="2"/>
    </font>
    <font>
      <vertAlign val="superscript"/>
      <sz val="8"/>
      <name val="Arial"/>
      <family val="2"/>
    </font>
    <font>
      <sz val="10"/>
      <name val="Traditional Arabic"/>
      <family val="1"/>
    </font>
    <font>
      <sz val="11"/>
      <color theme="1"/>
      <name val="Arial"/>
      <family val="2"/>
      <charset val="178"/>
      <scheme val="minor"/>
    </font>
    <font>
      <b/>
      <sz val="48"/>
      <color rgb="FF0000FF"/>
      <name val="AGA Arabesque Desktop"/>
      <charset val="2"/>
    </font>
    <font>
      <sz val="10"/>
      <color rgb="FF0000FF"/>
      <name val="Arial"/>
      <family val="2"/>
    </font>
    <font>
      <b/>
      <sz val="14"/>
      <color rgb="FF0000FF"/>
      <name val="Arial Black"/>
      <family val="2"/>
    </font>
    <font>
      <b/>
      <sz val="28"/>
      <color rgb="FF0000FF"/>
      <name val="Arial"/>
      <family val="2"/>
    </font>
    <font>
      <sz val="11"/>
      <name val="Arial"/>
      <family val="2"/>
    </font>
    <font>
      <sz val="11"/>
      <name val="Arial"/>
      <family val="2"/>
      <scheme val="minor"/>
    </font>
    <font>
      <vertAlign val="superscript"/>
      <sz val="12"/>
      <name val="Arial"/>
      <family val="2"/>
    </font>
    <font>
      <sz val="10"/>
      <name val="Arial"/>
      <family val="2"/>
    </font>
    <font>
      <b/>
      <sz val="10"/>
      <color indexed="12"/>
      <name val="Arial"/>
      <family val="2"/>
    </font>
    <font>
      <sz val="9"/>
      <color rgb="FF000000"/>
      <name val="Arial"/>
      <family val="2"/>
    </font>
    <font>
      <sz val="9"/>
      <color rgb="FF000000"/>
      <name val="Calibri"/>
      <family val="2"/>
    </font>
    <font>
      <sz val="11"/>
      <color rgb="FF000000"/>
      <name val="Arial"/>
      <family val="2"/>
    </font>
    <font>
      <sz val="9"/>
      <name val="Arial"/>
      <family val="2"/>
    </font>
    <font>
      <sz val="7"/>
      <name val="Arial"/>
      <family val="2"/>
    </font>
    <font>
      <b/>
      <sz val="10"/>
      <color rgb="FFFF0000"/>
      <name val="Arial"/>
      <family val="2"/>
    </font>
    <font>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5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s>
  <cellStyleXfs count="50">
    <xf numFmtId="0" fontId="0" fillId="0" borderId="0"/>
    <xf numFmtId="0" fontId="23" fillId="0" borderId="0" applyAlignment="0">
      <alignment horizontal="centerContinuous" vertical="center"/>
    </xf>
    <xf numFmtId="0" fontId="24" fillId="0" borderId="0" applyAlignment="0">
      <alignment horizontal="centerContinuous" vertical="center"/>
    </xf>
    <xf numFmtId="0" fontId="8" fillId="2" borderId="1">
      <alignment horizontal="right" vertical="center" wrapText="1"/>
    </xf>
    <xf numFmtId="1" fontId="21" fillId="2" borderId="2">
      <alignment horizontal="left" vertical="center" wrapText="1"/>
    </xf>
    <xf numFmtId="1" fontId="6" fillId="2" borderId="3">
      <alignment horizontal="center" vertical="center"/>
    </xf>
    <xf numFmtId="0" fontId="11" fillId="2" borderId="3">
      <alignment horizontal="center" vertical="center" wrapText="1"/>
    </xf>
    <xf numFmtId="0" fontId="25" fillId="2" borderId="3">
      <alignment horizontal="center" vertical="center" wrapText="1"/>
    </xf>
    <xf numFmtId="0" fontId="12" fillId="2" borderId="3">
      <alignment horizontal="center" vertical="center" wrapText="1"/>
    </xf>
    <xf numFmtId="0" fontId="12" fillId="2" borderId="3">
      <alignment horizontal="center" vertical="center" wrapText="1"/>
    </xf>
    <xf numFmtId="0" fontId="5" fillId="0" borderId="0">
      <alignment horizontal="center" vertical="center" readingOrder="2"/>
    </xf>
    <xf numFmtId="0" fontId="9" fillId="0" borderId="0">
      <alignment horizontal="left" vertical="center"/>
    </xf>
    <xf numFmtId="0" fontId="30" fillId="0" borderId="0"/>
    <xf numFmtId="0" fontId="5" fillId="0" borderId="0"/>
    <xf numFmtId="0" fontId="5" fillId="0" borderId="0"/>
    <xf numFmtId="0" fontId="30" fillId="0" borderId="0"/>
    <xf numFmtId="0" fontId="5" fillId="0" borderId="0"/>
    <xf numFmtId="0" fontId="5" fillId="0" borderId="0"/>
    <xf numFmtId="0" fontId="5" fillId="0" borderId="0"/>
    <xf numFmtId="0" fontId="44" fillId="0" borderId="0"/>
    <xf numFmtId="0" fontId="5" fillId="0" borderId="0"/>
    <xf numFmtId="0" fontId="44" fillId="0" borderId="0"/>
    <xf numFmtId="0" fontId="14" fillId="0" borderId="0">
      <alignment horizontal="right" vertical="center"/>
    </xf>
    <xf numFmtId="0" fontId="26" fillId="0" borderId="0">
      <alignment horizontal="left" vertical="center"/>
    </xf>
    <xf numFmtId="0" fontId="26" fillId="0" borderId="0">
      <alignment horizontal="left" vertical="center"/>
    </xf>
    <xf numFmtId="0" fontId="26" fillId="0" borderId="0">
      <alignment horizontal="left" vertical="center"/>
    </xf>
    <xf numFmtId="9" fontId="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8" fillId="0" borderId="0">
      <alignment horizontal="right" vertical="center"/>
    </xf>
    <xf numFmtId="0" fontId="5" fillId="0" borderId="0">
      <alignment horizontal="left" vertical="center"/>
    </xf>
    <xf numFmtId="0" fontId="16" fillId="2" borderId="3" applyAlignment="0">
      <alignment horizontal="center" vertical="center"/>
    </xf>
    <xf numFmtId="0" fontId="16" fillId="2" borderId="3" applyAlignment="0">
      <alignment horizontal="center" vertical="center"/>
    </xf>
    <xf numFmtId="0" fontId="16" fillId="2" borderId="3" applyAlignment="0">
      <alignment horizontal="center" vertical="center"/>
    </xf>
    <xf numFmtId="0" fontId="14" fillId="0" borderId="4">
      <alignment horizontal="right" vertical="center" indent="1"/>
    </xf>
    <xf numFmtId="0" fontId="8" fillId="2" borderId="4">
      <alignment horizontal="right" vertical="center" wrapText="1" indent="1" readingOrder="2"/>
    </xf>
    <xf numFmtId="0" fontId="10" fillId="0" borderId="4">
      <alignment horizontal="right" vertical="center" indent="1"/>
    </xf>
    <xf numFmtId="0" fontId="10" fillId="2" borderId="4">
      <alignment horizontal="left" vertical="center" wrapText="1" indent="1"/>
    </xf>
    <xf numFmtId="0" fontId="10" fillId="0" borderId="5">
      <alignment horizontal="left" vertical="center"/>
    </xf>
    <xf numFmtId="0" fontId="10" fillId="0" borderId="6">
      <alignment horizontal="left" vertical="center"/>
    </xf>
    <xf numFmtId="0" fontId="5" fillId="0" borderId="0"/>
    <xf numFmtId="165" fontId="5" fillId="0" borderId="0" applyFont="0" applyFill="0" applyBorder="0" applyAlignment="0" applyProtection="0"/>
    <xf numFmtId="166" fontId="5" fillId="0" borderId="0" applyFont="0" applyFill="0" applyBorder="0" applyAlignment="0" applyProtection="0"/>
    <xf numFmtId="164" fontId="52" fillId="0" borderId="0" applyFont="0" applyFill="0" applyBorder="0" applyAlignment="0" applyProtection="0"/>
    <xf numFmtId="0" fontId="3" fillId="0" borderId="0"/>
    <xf numFmtId="0" fontId="3" fillId="0" borderId="0"/>
    <xf numFmtId="164" fontId="5" fillId="0" borderId="0" applyFont="0" applyFill="0" applyBorder="0" applyAlignment="0" applyProtection="0"/>
    <xf numFmtId="0" fontId="2" fillId="0" borderId="0"/>
    <xf numFmtId="0" fontId="1" fillId="0" borderId="0"/>
    <xf numFmtId="0" fontId="5" fillId="0" borderId="0"/>
  </cellStyleXfs>
  <cellXfs count="516">
    <xf numFmtId="0" fontId="0" fillId="0" borderId="0" xfId="0"/>
    <xf numFmtId="167" fontId="0" fillId="0" borderId="0" xfId="0" applyNumberFormat="1" applyAlignment="1">
      <alignment vertical="center"/>
    </xf>
    <xf numFmtId="1" fontId="7" fillId="0" borderId="0" xfId="0" applyNumberFormat="1" applyFont="1" applyAlignment="1">
      <alignment horizontal="center" vertical="center"/>
    </xf>
    <xf numFmtId="1" fontId="5" fillId="0" borderId="0" xfId="0" applyNumberFormat="1" applyFont="1" applyAlignment="1">
      <alignment horizontal="center" vertical="center"/>
    </xf>
    <xf numFmtId="167" fontId="5" fillId="0" borderId="0" xfId="0" applyNumberFormat="1" applyFont="1" applyAlignment="1">
      <alignment horizontal="center" vertical="center"/>
    </xf>
    <xf numFmtId="167" fontId="5" fillId="0" borderId="0" xfId="0" applyNumberFormat="1" applyFont="1" applyAlignment="1">
      <alignment vertical="center"/>
    </xf>
    <xf numFmtId="167" fontId="0" fillId="0" borderId="0" xfId="0" applyNumberFormat="1" applyAlignment="1">
      <alignment horizontal="left" vertical="center"/>
    </xf>
    <xf numFmtId="167" fontId="11" fillId="0" borderId="0" xfId="0" applyNumberFormat="1" applyFont="1" applyAlignment="1">
      <alignment vertical="center"/>
    </xf>
    <xf numFmtId="167" fontId="10" fillId="0" borderId="0" xfId="0" applyNumberFormat="1" applyFont="1" applyAlignment="1">
      <alignment vertical="center"/>
    </xf>
    <xf numFmtId="1" fontId="10" fillId="0" borderId="0" xfId="0" applyNumberFormat="1" applyFont="1" applyAlignment="1">
      <alignment horizontal="center" vertical="center"/>
    </xf>
    <xf numFmtId="167" fontId="10" fillId="0" borderId="0" xfId="0" applyNumberFormat="1" applyFont="1" applyAlignment="1">
      <alignment horizontal="center" vertical="center"/>
    </xf>
    <xf numFmtId="167" fontId="10" fillId="0" borderId="0" xfId="0" applyNumberFormat="1" applyFont="1" applyAlignment="1">
      <alignment horizontal="left" vertical="center"/>
    </xf>
    <xf numFmtId="0" fontId="0" fillId="0" borderId="0" xfId="0" applyAlignment="1">
      <alignment vertical="center"/>
    </xf>
    <xf numFmtId="0" fontId="5" fillId="0" borderId="0" xfId="0" applyFont="1" applyBorder="1" applyAlignment="1">
      <alignment horizontal="justify" vertical="center"/>
    </xf>
    <xf numFmtId="0" fontId="5" fillId="0" borderId="0" xfId="0" applyFont="1" applyAlignment="1">
      <alignment horizontal="justify" vertical="center"/>
    </xf>
    <xf numFmtId="167" fontId="18" fillId="0" borderId="0" xfId="0" applyNumberFormat="1" applyFont="1" applyAlignment="1">
      <alignment vertical="center"/>
    </xf>
    <xf numFmtId="167" fontId="11" fillId="0" borderId="0" xfId="0" applyNumberFormat="1" applyFont="1" applyAlignment="1">
      <alignment horizontal="center" vertical="center"/>
    </xf>
    <xf numFmtId="0" fontId="26" fillId="0" borderId="0" xfId="23">
      <alignment horizontal="left" vertical="center"/>
    </xf>
    <xf numFmtId="0" fontId="14" fillId="0" borderId="0" xfId="22" applyAlignment="1">
      <alignment horizontal="right" vertical="center" readingOrder="2"/>
    </xf>
    <xf numFmtId="0" fontId="27" fillId="0" borderId="0" xfId="0" applyFont="1" applyAlignment="1">
      <alignment vertical="center"/>
    </xf>
    <xf numFmtId="0" fontId="28" fillId="0" borderId="0" xfId="0" applyFont="1" applyAlignment="1">
      <alignment vertical="top"/>
    </xf>
    <xf numFmtId="0" fontId="28" fillId="0" borderId="0" xfId="0" applyFont="1" applyAlignment="1">
      <alignment vertical="center"/>
    </xf>
    <xf numFmtId="0" fontId="8" fillId="0" borderId="0" xfId="29" applyFont="1">
      <alignment horizontal="right" vertical="center"/>
    </xf>
    <xf numFmtId="0" fontId="30" fillId="0" borderId="0" xfId="12"/>
    <xf numFmtId="0" fontId="30" fillId="0" borderId="0" xfId="12" applyAlignment="1">
      <alignment vertical="center"/>
    </xf>
    <xf numFmtId="0" fontId="30" fillId="0" borderId="0" xfId="12" applyAlignment="1">
      <alignment horizontal="center" vertical="center"/>
    </xf>
    <xf numFmtId="0" fontId="32" fillId="0" borderId="0" xfId="12" applyFont="1" applyAlignment="1">
      <alignment vertical="center" wrapText="1" readingOrder="1"/>
    </xf>
    <xf numFmtId="0" fontId="34" fillId="0" borderId="0" xfId="12" applyFont="1" applyAlignment="1">
      <alignment vertical="center"/>
    </xf>
    <xf numFmtId="0" fontId="35" fillId="0" borderId="0" xfId="1" applyFont="1" applyAlignment="1">
      <alignment vertical="center"/>
    </xf>
    <xf numFmtId="0" fontId="8" fillId="0" borderId="0" xfId="2" applyFont="1" applyAlignment="1">
      <alignment horizontal="centerContinuous" vertical="center"/>
    </xf>
    <xf numFmtId="167" fontId="37" fillId="0" borderId="0" xfId="0" applyNumberFormat="1" applyFont="1" applyAlignment="1">
      <alignment vertical="center"/>
    </xf>
    <xf numFmtId="1" fontId="36" fillId="0" borderId="0" xfId="0" applyNumberFormat="1" applyFont="1" applyAlignment="1">
      <alignment vertical="center" readingOrder="2"/>
    </xf>
    <xf numFmtId="167" fontId="38" fillId="0" borderId="0" xfId="0" applyNumberFormat="1" applyFont="1" applyAlignment="1">
      <alignment horizontal="centerContinuous" vertical="center"/>
    </xf>
    <xf numFmtId="1" fontId="8" fillId="0" borderId="0" xfId="0" applyNumberFormat="1" applyFont="1" applyAlignment="1">
      <alignment horizontal="centerContinuous" vertical="center"/>
    </xf>
    <xf numFmtId="1" fontId="7" fillId="0" borderId="0" xfId="0" applyNumberFormat="1" applyFont="1" applyAlignment="1">
      <alignment horizontal="right" vertical="center"/>
    </xf>
    <xf numFmtId="1" fontId="38" fillId="0" borderId="0" xfId="0" applyNumberFormat="1" applyFont="1" applyAlignment="1">
      <alignment horizontal="center" vertical="center"/>
    </xf>
    <xf numFmtId="1" fontId="19" fillId="0" borderId="0" xfId="0" applyNumberFormat="1" applyFont="1" applyAlignment="1">
      <alignment horizontal="center" vertical="center"/>
    </xf>
    <xf numFmtId="167" fontId="37" fillId="4" borderId="0" xfId="0" applyNumberFormat="1" applyFont="1" applyFill="1" applyAlignment="1">
      <alignment vertical="center"/>
    </xf>
    <xf numFmtId="167" fontId="5" fillId="0" borderId="0" xfId="0" applyNumberFormat="1"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0" fillId="0" borderId="0" xfId="0" applyBorder="1" applyAlignment="1">
      <alignment vertical="center"/>
    </xf>
    <xf numFmtId="1" fontId="5" fillId="0" borderId="0" xfId="0" applyNumberFormat="1" applyFont="1" applyBorder="1" applyAlignment="1">
      <alignment vertical="center"/>
    </xf>
    <xf numFmtId="168" fontId="5" fillId="0" borderId="0" xfId="26" applyNumberFormat="1" applyFont="1" applyBorder="1" applyAlignment="1">
      <alignment vertical="center"/>
    </xf>
    <xf numFmtId="9" fontId="5" fillId="0" borderId="0" xfId="26" applyFont="1" applyBorder="1" applyAlignment="1">
      <alignment vertical="center"/>
    </xf>
    <xf numFmtId="1" fontId="0" fillId="0" borderId="0" xfId="0" applyNumberFormat="1" applyBorder="1" applyAlignment="1">
      <alignment vertical="center"/>
    </xf>
    <xf numFmtId="9" fontId="0" fillId="0" borderId="0" xfId="0" applyNumberFormat="1" applyBorder="1" applyAlignment="1">
      <alignment vertical="center"/>
    </xf>
    <xf numFmtId="167" fontId="40" fillId="4" borderId="0" xfId="0" applyNumberFormat="1" applyFont="1" applyFill="1" applyAlignment="1">
      <alignment vertical="center"/>
    </xf>
    <xf numFmtId="167" fontId="18" fillId="0" borderId="0" xfId="0" applyNumberFormat="1" applyFont="1" applyAlignment="1">
      <alignment horizontal="left" vertical="center"/>
    </xf>
    <xf numFmtId="167" fontId="29" fillId="0" borderId="0" xfId="0" applyNumberFormat="1" applyFont="1" applyAlignment="1">
      <alignment vertical="center"/>
    </xf>
    <xf numFmtId="167" fontId="5" fillId="0" borderId="0" xfId="0" applyNumberFormat="1" applyFont="1" applyAlignment="1">
      <alignment vertical="center" wrapText="1"/>
    </xf>
    <xf numFmtId="1" fontId="7"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167" fontId="5" fillId="0" borderId="0" xfId="0" applyNumberFormat="1" applyFont="1" applyFill="1" applyAlignment="1">
      <alignment horizontal="center" vertical="center"/>
    </xf>
    <xf numFmtId="167" fontId="5" fillId="0" borderId="0" xfId="0" applyNumberFormat="1" applyFont="1" applyFill="1" applyAlignment="1">
      <alignment vertical="center"/>
    </xf>
    <xf numFmtId="0" fontId="45" fillId="0" borderId="0" xfId="12" applyFont="1" applyAlignment="1">
      <alignment horizontal="center" vertical="top" wrapText="1"/>
    </xf>
    <xf numFmtId="0" fontId="46" fillId="0" borderId="0" xfId="12" applyFont="1" applyAlignment="1">
      <alignment vertical="center"/>
    </xf>
    <xf numFmtId="0" fontId="47" fillId="0" borderId="0" xfId="12" applyFont="1" applyAlignment="1">
      <alignment horizontal="center" vertical="center" wrapText="1"/>
    </xf>
    <xf numFmtId="0" fontId="7" fillId="0" borderId="0" xfId="30" applyFont="1">
      <alignment horizontal="left" vertical="center"/>
    </xf>
    <xf numFmtId="0" fontId="31" fillId="0" borderId="0" xfId="0" applyFont="1" applyAlignment="1">
      <alignment horizontal="center" vertical="center"/>
    </xf>
    <xf numFmtId="0" fontId="5" fillId="0" borderId="0" xfId="0" applyFont="1" applyAlignment="1">
      <alignment vertical="center"/>
    </xf>
    <xf numFmtId="0" fontId="35" fillId="0" borderId="0" xfId="0" applyFont="1" applyAlignment="1">
      <alignment vertical="center"/>
    </xf>
    <xf numFmtId="0" fontId="19" fillId="0" borderId="0" xfId="0" applyFont="1" applyAlignment="1">
      <alignment horizontal="right" vertical="center" readingOrder="2"/>
    </xf>
    <xf numFmtId="0" fontId="7"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vertical="top" wrapText="1" readingOrder="2"/>
    </xf>
    <xf numFmtId="0" fontId="0" fillId="0" borderId="0" xfId="0" applyAlignment="1">
      <alignment horizontal="right" vertical="center"/>
    </xf>
    <xf numFmtId="167" fontId="7" fillId="0" borderId="0" xfId="0" applyNumberFormat="1" applyFont="1" applyAlignment="1">
      <alignment horizontal="left" vertical="center"/>
    </xf>
    <xf numFmtId="0" fontId="7" fillId="0" borderId="0" xfId="29" applyFont="1">
      <alignment horizontal="right" vertical="center"/>
    </xf>
    <xf numFmtId="0" fontId="7" fillId="5" borderId="9" xfId="35" applyFont="1" applyFill="1" applyBorder="1" applyAlignment="1">
      <alignment vertical="center" wrapText="1" readingOrder="2"/>
    </xf>
    <xf numFmtId="0" fontId="20" fillId="5" borderId="9" xfId="37" applyFont="1" applyFill="1" applyBorder="1" applyAlignment="1">
      <alignment vertical="center" wrapText="1"/>
    </xf>
    <xf numFmtId="0" fontId="7" fillId="6" borderId="9" xfId="35" applyFont="1" applyFill="1" applyBorder="1" applyAlignment="1">
      <alignment vertical="center" wrapText="1" readingOrder="2"/>
    </xf>
    <xf numFmtId="0" fontId="20" fillId="6" borderId="9" xfId="37" applyFont="1" applyFill="1" applyBorder="1" applyAlignment="1">
      <alignment vertical="center" wrapText="1"/>
    </xf>
    <xf numFmtId="0" fontId="7" fillId="5" borderId="13" xfId="35" applyFont="1" applyFill="1" applyBorder="1" applyAlignment="1">
      <alignment vertical="center" wrapText="1" readingOrder="2"/>
    </xf>
    <xf numFmtId="0" fontId="20" fillId="5" borderId="13" xfId="37" applyFont="1" applyFill="1" applyBorder="1" applyAlignment="1">
      <alignment vertical="center" wrapText="1"/>
    </xf>
    <xf numFmtId="167" fontId="40" fillId="0" borderId="0" xfId="0" applyNumberFormat="1" applyFont="1" applyFill="1" applyAlignment="1">
      <alignment vertical="center"/>
    </xf>
    <xf numFmtId="167" fontId="40" fillId="0" borderId="0" xfId="0" applyNumberFormat="1" applyFont="1" applyAlignment="1">
      <alignment vertical="center"/>
    </xf>
    <xf numFmtId="1" fontId="22" fillId="0" borderId="0" xfId="0" applyNumberFormat="1" applyFont="1" applyFill="1" applyAlignment="1">
      <alignment vertical="center" readingOrder="2"/>
    </xf>
    <xf numFmtId="0" fontId="8" fillId="0" borderId="0" xfId="2" applyFont="1" applyBorder="1" applyAlignment="1">
      <alignment horizontal="centerContinuous" vertical="center"/>
    </xf>
    <xf numFmtId="167" fontId="0" fillId="0" borderId="0" xfId="0" applyNumberFormat="1" applyBorder="1" applyAlignment="1">
      <alignment horizontal="left" vertical="center"/>
    </xf>
    <xf numFmtId="167" fontId="11" fillId="0" borderId="0" xfId="0" applyNumberFormat="1" applyFont="1" applyBorder="1" applyAlignment="1">
      <alignment vertical="center"/>
    </xf>
    <xf numFmtId="167" fontId="11" fillId="0" borderId="0" xfId="0" applyNumberFormat="1" applyFont="1" applyBorder="1" applyAlignment="1">
      <alignment horizontal="center" vertical="center"/>
    </xf>
    <xf numFmtId="0" fontId="10" fillId="0" borderId="0" xfId="39" applyBorder="1">
      <alignment horizontal="left" vertical="center"/>
    </xf>
    <xf numFmtId="0" fontId="20" fillId="6" borderId="16" xfId="6" applyFont="1" applyFill="1" applyBorder="1" applyAlignment="1">
      <alignment horizontal="center" vertical="top" wrapText="1"/>
    </xf>
    <xf numFmtId="0" fontId="20" fillId="6" borderId="11" xfId="37" applyFont="1" applyFill="1" applyBorder="1" applyAlignment="1">
      <alignment vertical="center" wrapText="1"/>
    </xf>
    <xf numFmtId="0" fontId="7" fillId="5" borderId="9" xfId="35" applyFont="1" applyFill="1" applyBorder="1">
      <alignment horizontal="right" vertical="center" wrapText="1" indent="1" readingOrder="2"/>
    </xf>
    <xf numFmtId="0" fontId="20" fillId="5" borderId="9" xfId="37" applyFont="1" applyFill="1" applyBorder="1">
      <alignment horizontal="left" vertical="center" wrapText="1" indent="1"/>
    </xf>
    <xf numFmtId="0" fontId="7" fillId="6" borderId="9" xfId="35" applyFont="1" applyFill="1" applyBorder="1">
      <alignment horizontal="right" vertical="center" wrapText="1" indent="1" readingOrder="2"/>
    </xf>
    <xf numFmtId="0" fontId="20" fillId="6" borderId="9" xfId="37" applyFont="1" applyFill="1" applyBorder="1">
      <alignment horizontal="left" vertical="center" wrapText="1" indent="1"/>
    </xf>
    <xf numFmtId="0" fontId="7" fillId="6" borderId="11" xfId="35" applyFont="1" applyFill="1" applyBorder="1">
      <alignment horizontal="right" vertical="center" wrapText="1" indent="1" readingOrder="2"/>
    </xf>
    <xf numFmtId="0" fontId="20" fillId="6" borderId="11" xfId="37" applyFont="1" applyFill="1" applyBorder="1">
      <alignment horizontal="left" vertical="center" wrapText="1" indent="1"/>
    </xf>
    <xf numFmtId="0" fontId="7" fillId="5" borderId="12" xfId="35" applyFont="1" applyFill="1" applyBorder="1">
      <alignment horizontal="right" vertical="center" wrapText="1" indent="1" readingOrder="2"/>
    </xf>
    <xf numFmtId="0" fontId="20" fillId="5" borderId="12" xfId="37" applyFont="1" applyFill="1" applyBorder="1">
      <alignment horizontal="left" vertical="center" wrapText="1" indent="1"/>
    </xf>
    <xf numFmtId="0" fontId="7" fillId="5" borderId="14" xfId="35" applyFont="1" applyFill="1" applyBorder="1">
      <alignment horizontal="right" vertical="center" wrapText="1" indent="1" readingOrder="2"/>
    </xf>
    <xf numFmtId="0" fontId="20" fillId="5" borderId="14" xfId="37" applyFont="1" applyFill="1" applyBorder="1">
      <alignment horizontal="left" vertical="center" wrapText="1" indent="1"/>
    </xf>
    <xf numFmtId="167" fontId="38" fillId="0" borderId="0" xfId="0" applyNumberFormat="1" applyFont="1" applyBorder="1" applyAlignment="1">
      <alignment horizontal="centerContinuous" vertical="center"/>
    </xf>
    <xf numFmtId="1" fontId="7" fillId="0" borderId="0" xfId="0" applyNumberFormat="1" applyFont="1" applyAlignment="1">
      <alignment horizontal="left" vertical="center"/>
    </xf>
    <xf numFmtId="0" fontId="20" fillId="6" borderId="13" xfId="37" applyFont="1" applyFill="1" applyBorder="1">
      <alignment horizontal="left" vertical="center" wrapText="1" indent="1"/>
    </xf>
    <xf numFmtId="0" fontId="5" fillId="5" borderId="9" xfId="35" applyFont="1" applyFill="1" applyBorder="1" applyAlignment="1">
      <alignment vertical="center" wrapText="1" readingOrder="2"/>
    </xf>
    <xf numFmtId="0" fontId="5" fillId="6" borderId="9" xfId="35" applyFont="1" applyFill="1" applyBorder="1" applyAlignment="1">
      <alignment vertical="center" wrapText="1" readingOrder="2"/>
    </xf>
    <xf numFmtId="0" fontId="7" fillId="5" borderId="11" xfId="35" applyFont="1" applyFill="1" applyBorder="1">
      <alignment horizontal="right" vertical="center" wrapText="1" indent="1" readingOrder="2"/>
    </xf>
    <xf numFmtId="0" fontId="20" fillId="5" borderId="11" xfId="37" applyFont="1" applyFill="1" applyBorder="1">
      <alignment horizontal="left" vertical="center" wrapText="1" indent="1"/>
    </xf>
    <xf numFmtId="0" fontId="7" fillId="6" borderId="13" xfId="35" applyFont="1" applyFill="1" applyBorder="1">
      <alignment horizontal="right" vertical="center" wrapText="1" indent="1" readingOrder="2"/>
    </xf>
    <xf numFmtId="0" fontId="7" fillId="5" borderId="14" xfId="31" applyFont="1" applyFill="1" applyBorder="1" applyAlignment="1">
      <alignment horizontal="center" vertical="center" readingOrder="2"/>
    </xf>
    <xf numFmtId="0" fontId="48" fillId="0" borderId="0" xfId="12" applyFont="1" applyAlignment="1">
      <alignment horizontal="center" vertical="top" wrapText="1"/>
    </xf>
    <xf numFmtId="0" fontId="46" fillId="0" borderId="0" xfId="12" applyFont="1" applyAlignment="1">
      <alignment vertical="top"/>
    </xf>
    <xf numFmtId="0" fontId="28" fillId="0" borderId="0" xfId="0" applyFont="1" applyAlignment="1">
      <alignment horizontal="left" vertical="top" wrapText="1" readingOrder="1"/>
    </xf>
    <xf numFmtId="0" fontId="2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xf>
    <xf numFmtId="0" fontId="5" fillId="0" borderId="0" xfId="0" quotePrefix="1" applyFont="1" applyAlignment="1">
      <alignment horizontal="left" vertical="center" wrapText="1"/>
    </xf>
    <xf numFmtId="0" fontId="5" fillId="0" borderId="0" xfId="0" quotePrefix="1" applyFont="1" applyAlignment="1">
      <alignment horizontal="left" vertical="center"/>
    </xf>
    <xf numFmtId="0" fontId="20" fillId="6" borderId="14" xfId="37" applyFont="1" applyFill="1" applyBorder="1" applyAlignment="1">
      <alignment horizontal="center" vertical="center" wrapText="1"/>
    </xf>
    <xf numFmtId="0" fontId="7" fillId="6" borderId="14" xfId="35" applyFont="1" applyFill="1" applyBorder="1" applyAlignment="1">
      <alignment horizontal="center" vertical="center" wrapText="1" readingOrder="2"/>
    </xf>
    <xf numFmtId="0" fontId="20" fillId="5" borderId="10" xfId="37" applyFont="1" applyFill="1" applyBorder="1">
      <alignment horizontal="left" vertical="center" wrapText="1" indent="1"/>
    </xf>
    <xf numFmtId="0" fontId="7" fillId="5" borderId="10" xfId="35" applyFont="1" applyFill="1" applyBorder="1">
      <alignment horizontal="right" vertical="center" wrapText="1" indent="1" readingOrder="2"/>
    </xf>
    <xf numFmtId="0" fontId="12" fillId="5" borderId="14" xfId="31" applyFont="1" applyFill="1" applyBorder="1" applyAlignment="1">
      <alignment horizontal="center" vertical="center"/>
    </xf>
    <xf numFmtId="0" fontId="49" fillId="0" borderId="0" xfId="12" applyFont="1" applyAlignment="1">
      <alignment vertical="center"/>
    </xf>
    <xf numFmtId="0" fontId="8" fillId="0" borderId="0" xfId="2" applyFont="1" applyAlignment="1">
      <alignment vertical="center"/>
    </xf>
    <xf numFmtId="0" fontId="7" fillId="0" borderId="0" xfId="22" applyFont="1" applyAlignment="1">
      <alignment horizontal="right" vertical="center" readingOrder="2"/>
    </xf>
    <xf numFmtId="0" fontId="12" fillId="0" borderId="0" xfId="23" applyFont="1">
      <alignment horizontal="left" vertical="center"/>
    </xf>
    <xf numFmtId="167" fontId="5" fillId="0" borderId="0" xfId="0" applyNumberFormat="1" applyFont="1" applyAlignment="1">
      <alignment horizontal="left" vertical="center"/>
    </xf>
    <xf numFmtId="1" fontId="7" fillId="5" borderId="12" xfId="36" applyNumberFormat="1" applyFont="1" applyFill="1" applyBorder="1" applyAlignment="1">
      <alignment horizontal="right" vertical="center" indent="1"/>
    </xf>
    <xf numFmtId="167" fontId="49" fillId="0" borderId="0" xfId="0" applyNumberFormat="1" applyFont="1" applyAlignment="1">
      <alignment horizontal="center" vertical="center"/>
    </xf>
    <xf numFmtId="167" fontId="49" fillId="0" borderId="0" xfId="0" applyNumberFormat="1" applyFont="1" applyAlignment="1">
      <alignment vertical="center"/>
    </xf>
    <xf numFmtId="167" fontId="49" fillId="0" borderId="0" xfId="0" applyNumberFormat="1" applyFont="1" applyFill="1" applyAlignment="1">
      <alignment horizontal="center" vertical="center"/>
    </xf>
    <xf numFmtId="2" fontId="7" fillId="5" borderId="12" xfId="36" applyNumberFormat="1" applyFont="1" applyFill="1" applyBorder="1" applyAlignment="1">
      <alignment horizontal="right" vertical="center"/>
    </xf>
    <xf numFmtId="2" fontId="5" fillId="6" borderId="9" xfId="36" applyNumberFormat="1" applyFont="1" applyFill="1" applyBorder="1" applyAlignment="1">
      <alignment horizontal="right" vertical="center"/>
    </xf>
    <xf numFmtId="2" fontId="5" fillId="5" borderId="9" xfId="36" applyNumberFormat="1" applyFont="1" applyFill="1" applyBorder="1" applyAlignment="1">
      <alignment horizontal="right" vertical="center"/>
    </xf>
    <xf numFmtId="2" fontId="7" fillId="6" borderId="9" xfId="36" applyNumberFormat="1" applyFont="1" applyFill="1" applyBorder="1" applyAlignment="1">
      <alignment horizontal="right" vertical="center"/>
    </xf>
    <xf numFmtId="0" fontId="7" fillId="6" borderId="11" xfId="35" applyFont="1" applyFill="1" applyBorder="1" applyAlignment="1">
      <alignment vertical="center" wrapText="1" readingOrder="2"/>
    </xf>
    <xf numFmtId="0" fontId="5" fillId="6" borderId="11" xfId="35" applyFont="1" applyFill="1" applyBorder="1" applyAlignment="1">
      <alignment vertical="center" wrapText="1" readingOrder="2"/>
    </xf>
    <xf numFmtId="2" fontId="7" fillId="5" borderId="9" xfId="36" applyNumberFormat="1" applyFont="1" applyFill="1" applyBorder="1" applyAlignment="1">
      <alignment horizontal="right" vertical="center"/>
    </xf>
    <xf numFmtId="0" fontId="21" fillId="0" borderId="0" xfId="22" applyFont="1" applyAlignment="1">
      <alignment horizontal="right" vertical="center" readingOrder="2"/>
    </xf>
    <xf numFmtId="0" fontId="20" fillId="0" borderId="0" xfId="23" applyFont="1">
      <alignment horizontal="left" vertical="center"/>
    </xf>
    <xf numFmtId="167" fontId="7" fillId="0" borderId="0" xfId="0" applyNumberFormat="1" applyFont="1" applyAlignment="1">
      <alignment vertical="center"/>
    </xf>
    <xf numFmtId="0" fontId="19" fillId="0" borderId="0" xfId="12" applyFont="1" applyFill="1" applyAlignment="1">
      <alignment vertical="center" wrapText="1" readingOrder="1"/>
    </xf>
    <xf numFmtId="0" fontId="49" fillId="0" borderId="0" xfId="12" applyFont="1" applyFill="1" applyAlignment="1">
      <alignment vertical="center"/>
    </xf>
    <xf numFmtId="167" fontId="7" fillId="0" borderId="0" xfId="0" applyNumberFormat="1" applyFont="1" applyFill="1" applyAlignment="1">
      <alignment vertical="center"/>
    </xf>
    <xf numFmtId="167" fontId="5" fillId="3" borderId="0" xfId="0" applyNumberFormat="1" applyFont="1" applyFill="1" applyAlignment="1">
      <alignment vertical="center"/>
    </xf>
    <xf numFmtId="0" fontId="5" fillId="0" borderId="0" xfId="39" applyFont="1" applyBorder="1">
      <alignment horizontal="left" vertical="center"/>
    </xf>
    <xf numFmtId="167" fontId="7" fillId="0" borderId="0" xfId="0" applyNumberFormat="1" applyFont="1" applyAlignment="1">
      <alignment horizontal="right" vertical="center" readingOrder="1"/>
    </xf>
    <xf numFmtId="0" fontId="19" fillId="0" borderId="0" xfId="12" applyFont="1" applyAlignment="1">
      <alignment vertical="center" wrapText="1" readingOrder="1"/>
    </xf>
    <xf numFmtId="0" fontId="7" fillId="0" borderId="0" xfId="39" applyFont="1" applyBorder="1">
      <alignment horizontal="left" vertical="center"/>
    </xf>
    <xf numFmtId="167" fontId="19" fillId="0" borderId="0" xfId="0" applyNumberFormat="1" applyFont="1" applyAlignment="1">
      <alignment vertical="center"/>
    </xf>
    <xf numFmtId="0" fontId="19" fillId="0" borderId="0" xfId="13" applyFont="1" applyAlignment="1">
      <alignment vertical="center" wrapText="1" readingOrder="1"/>
    </xf>
    <xf numFmtId="0" fontId="49" fillId="0" borderId="0" xfId="13" applyFont="1" applyAlignment="1">
      <alignment vertical="center"/>
    </xf>
    <xf numFmtId="0" fontId="7" fillId="0" borderId="0" xfId="22" applyFont="1">
      <alignment horizontal="right" vertical="center"/>
    </xf>
    <xf numFmtId="0" fontId="20" fillId="0" borderId="0" xfId="22" applyFont="1" applyAlignment="1">
      <alignment horizontal="left" vertical="center"/>
    </xf>
    <xf numFmtId="167" fontId="5" fillId="0" borderId="0" xfId="0" applyNumberFormat="1" applyFont="1" applyAlignment="1">
      <alignment vertical="center" readingOrder="2"/>
    </xf>
    <xf numFmtId="0" fontId="7" fillId="6" borderId="9" xfId="35" applyFont="1" applyFill="1" applyBorder="1" applyAlignment="1">
      <alignment horizontal="left" vertical="center" wrapText="1" readingOrder="2"/>
    </xf>
    <xf numFmtId="0" fontId="12" fillId="6" borderId="9" xfId="37" applyFont="1" applyFill="1" applyBorder="1" applyAlignment="1">
      <alignment vertical="center" wrapText="1"/>
    </xf>
    <xf numFmtId="0" fontId="12" fillId="6" borderId="9" xfId="37" applyFont="1" applyFill="1" applyBorder="1" applyAlignment="1">
      <alignment horizontal="right" vertical="center" wrapText="1"/>
    </xf>
    <xf numFmtId="2" fontId="7" fillId="5" borderId="11" xfId="36" applyNumberFormat="1" applyFont="1" applyFill="1" applyBorder="1" applyAlignment="1">
      <alignment horizontal="right" vertical="center"/>
    </xf>
    <xf numFmtId="167" fontId="20" fillId="0" borderId="0" xfId="0" applyNumberFormat="1" applyFont="1" applyAlignment="1">
      <alignment vertical="center"/>
    </xf>
    <xf numFmtId="0" fontId="5" fillId="0" borderId="0" xfId="0" applyFont="1"/>
    <xf numFmtId="0" fontId="12" fillId="0" borderId="0" xfId="23" applyFont="1" applyAlignment="1">
      <alignment horizontal="left" vertical="center" indent="2"/>
    </xf>
    <xf numFmtId="167" fontId="5" fillId="7" borderId="0" xfId="0" applyNumberFormat="1" applyFont="1" applyFill="1" applyAlignment="1">
      <alignment vertical="center"/>
    </xf>
    <xf numFmtId="167" fontId="7" fillId="7" borderId="0" xfId="0" applyNumberFormat="1" applyFont="1" applyFill="1" applyAlignment="1">
      <alignment vertical="center"/>
    </xf>
    <xf numFmtId="0" fontId="20" fillId="6" borderId="37" xfId="37" applyFont="1" applyFill="1" applyBorder="1" applyAlignment="1">
      <alignment vertical="center" wrapText="1"/>
    </xf>
    <xf numFmtId="2" fontId="7" fillId="7" borderId="0" xfId="0" applyNumberFormat="1" applyFont="1" applyFill="1" applyAlignment="1">
      <alignment vertical="center"/>
    </xf>
    <xf numFmtId="167" fontId="5" fillId="5" borderId="0" xfId="0" applyNumberFormat="1" applyFont="1" applyFill="1" applyAlignment="1">
      <alignment vertical="center"/>
    </xf>
    <xf numFmtId="167" fontId="5" fillId="5" borderId="0" xfId="0" applyNumberFormat="1" applyFont="1" applyFill="1" applyAlignment="1">
      <alignment horizontal="left" vertical="center"/>
    </xf>
    <xf numFmtId="0" fontId="20" fillId="5" borderId="0" xfId="23" applyFont="1" applyFill="1">
      <alignment horizontal="left" vertical="center"/>
    </xf>
    <xf numFmtId="1" fontId="7" fillId="5" borderId="0" xfId="0" applyNumberFormat="1" applyFont="1" applyFill="1" applyAlignment="1">
      <alignment horizontal="right" vertical="center"/>
    </xf>
    <xf numFmtId="0" fontId="7" fillId="5" borderId="0" xfId="30" applyFont="1" applyFill="1">
      <alignment horizontal="left" vertical="center"/>
    </xf>
    <xf numFmtId="1" fontId="7" fillId="5" borderId="0" xfId="0" applyNumberFormat="1" applyFont="1" applyFill="1" applyAlignment="1">
      <alignment horizontal="center" vertical="center"/>
    </xf>
    <xf numFmtId="167" fontId="7" fillId="0" borderId="0" xfId="0" applyNumberFormat="1" applyFont="1" applyAlignment="1">
      <alignment horizontal="left" vertical="center" wrapText="1"/>
    </xf>
    <xf numFmtId="167" fontId="5" fillId="6" borderId="0" xfId="0" applyNumberFormat="1" applyFont="1" applyFill="1" applyAlignment="1">
      <alignment vertical="center"/>
    </xf>
    <xf numFmtId="1" fontId="5" fillId="0" borderId="0" xfId="0" applyNumberFormat="1" applyFont="1" applyAlignment="1">
      <alignment vertical="center"/>
    </xf>
    <xf numFmtId="0" fontId="7" fillId="6" borderId="14" xfId="6" applyFont="1" applyFill="1" applyBorder="1" applyAlignment="1">
      <alignment horizontal="center" vertical="center" wrapText="1"/>
    </xf>
    <xf numFmtId="0" fontId="7" fillId="6" borderId="36" xfId="35" applyFont="1" applyFill="1" applyBorder="1">
      <alignment horizontal="right" vertical="center" wrapText="1" indent="1" readingOrder="2"/>
    </xf>
    <xf numFmtId="0" fontId="20" fillId="6" borderId="37" xfId="37" applyFont="1" applyFill="1" applyBorder="1">
      <alignment horizontal="left" vertical="center" wrapText="1" indent="1"/>
    </xf>
    <xf numFmtId="1" fontId="5" fillId="6" borderId="9" xfId="43" applyNumberFormat="1" applyFont="1" applyFill="1" applyBorder="1" applyAlignment="1">
      <alignment horizontal="right" vertical="center" indent="1"/>
    </xf>
    <xf numFmtId="1" fontId="5" fillId="5" borderId="9" xfId="43" applyNumberFormat="1" applyFont="1" applyFill="1" applyBorder="1" applyAlignment="1">
      <alignment horizontal="right" vertical="center" indent="1"/>
    </xf>
    <xf numFmtId="1" fontId="7" fillId="6" borderId="14" xfId="43" applyNumberFormat="1" applyFont="1" applyFill="1" applyBorder="1" applyAlignment="1">
      <alignment horizontal="right" vertical="center" indent="1"/>
    </xf>
    <xf numFmtId="1" fontId="7" fillId="5" borderId="9" xfId="36" applyNumberFormat="1" applyFont="1" applyFill="1" applyBorder="1" applyAlignment="1">
      <alignment horizontal="right" vertical="center" indent="1"/>
    </xf>
    <xf numFmtId="1" fontId="7" fillId="5" borderId="14" xfId="43" applyNumberFormat="1" applyFont="1" applyFill="1" applyBorder="1" applyAlignment="1">
      <alignment horizontal="right" vertical="center" indent="1"/>
    </xf>
    <xf numFmtId="1" fontId="5" fillId="5" borderId="12" xfId="36" applyNumberFormat="1" applyFont="1" applyFill="1" applyBorder="1" applyAlignment="1">
      <alignment horizontal="right" vertical="center" indent="1"/>
    </xf>
    <xf numFmtId="1" fontId="5" fillId="6" borderId="9" xfId="36" applyNumberFormat="1" applyFont="1" applyFill="1" applyBorder="1" applyAlignment="1">
      <alignment horizontal="right" vertical="center" indent="1"/>
    </xf>
    <xf numFmtId="1" fontId="5" fillId="5" borderId="9" xfId="36" applyNumberFormat="1" applyFont="1" applyFill="1" applyBorder="1" applyAlignment="1">
      <alignment horizontal="right" vertical="center" indent="1"/>
    </xf>
    <xf numFmtId="1" fontId="5" fillId="6" borderId="13" xfId="36" applyNumberFormat="1" applyFont="1" applyFill="1" applyBorder="1" applyAlignment="1">
      <alignment horizontal="right" vertical="center" indent="1"/>
    </xf>
    <xf numFmtId="1" fontId="7" fillId="5" borderId="14" xfId="31" applyNumberFormat="1" applyFont="1" applyFill="1" applyBorder="1" applyAlignment="1">
      <alignment horizontal="right" vertical="center" indent="1"/>
    </xf>
    <xf numFmtId="0" fontId="32" fillId="0" borderId="0" xfId="13" applyFont="1" applyAlignment="1">
      <alignment vertical="center" wrapText="1" readingOrder="1"/>
    </xf>
    <xf numFmtId="0" fontId="34" fillId="0" borderId="0" xfId="13" applyFont="1" applyAlignment="1">
      <alignment vertical="center"/>
    </xf>
    <xf numFmtId="0" fontId="53" fillId="0" borderId="0" xfId="0" applyFont="1" applyAlignment="1">
      <alignment horizontal="center" vertical="center"/>
    </xf>
    <xf numFmtId="0" fontId="54" fillId="0" borderId="0" xfId="0" applyFont="1" applyAlignment="1">
      <alignment horizontal="justify" vertical="center"/>
    </xf>
    <xf numFmtId="0" fontId="55" fillId="0" borderId="0" xfId="0" applyFont="1" applyAlignment="1">
      <alignment horizontal="justify" vertical="center"/>
    </xf>
    <xf numFmtId="167" fontId="20" fillId="0" borderId="0" xfId="0" applyNumberFormat="1" applyFont="1" applyAlignment="1">
      <alignment vertical="center" readingOrder="1"/>
    </xf>
    <xf numFmtId="1" fontId="7" fillId="6" borderId="9" xfId="36" applyNumberFormat="1" applyFont="1" applyFill="1" applyBorder="1" applyAlignment="1">
      <alignment horizontal="right" vertical="center" indent="1"/>
    </xf>
    <xf numFmtId="1" fontId="5" fillId="5" borderId="13" xfId="36" applyNumberFormat="1" applyFont="1" applyFill="1" applyBorder="1" applyAlignment="1">
      <alignment horizontal="right" vertical="center" indent="1"/>
    </xf>
    <xf numFmtId="0" fontId="7" fillId="5" borderId="12" xfId="36" applyFont="1" applyFill="1" applyBorder="1" applyAlignment="1">
      <alignment horizontal="right" vertical="center"/>
    </xf>
    <xf numFmtId="0" fontId="5" fillId="6" borderId="9" xfId="36" applyFont="1" applyFill="1" applyBorder="1" applyAlignment="1">
      <alignment horizontal="right" vertical="center"/>
    </xf>
    <xf numFmtId="0" fontId="5" fillId="5" borderId="9" xfId="36" applyFont="1" applyFill="1" applyBorder="1" applyAlignment="1">
      <alignment horizontal="right" vertical="center"/>
    </xf>
    <xf numFmtId="0" fontId="7" fillId="5" borderId="9" xfId="36" applyFont="1" applyFill="1" applyBorder="1" applyAlignment="1">
      <alignment horizontal="right" vertical="center"/>
    </xf>
    <xf numFmtId="1" fontId="7" fillId="6" borderId="13" xfId="36" applyNumberFormat="1" applyFont="1" applyFill="1" applyBorder="1" applyAlignment="1">
      <alignment horizontal="right" vertical="center" indent="1"/>
    </xf>
    <xf numFmtId="0" fontId="5" fillId="5" borderId="12" xfId="36" applyFont="1" applyFill="1" applyBorder="1" applyAlignment="1">
      <alignment horizontal="center" vertical="center"/>
    </xf>
    <xf numFmtId="0" fontId="5" fillId="6" borderId="9" xfId="36" applyFont="1" applyFill="1" applyBorder="1" applyAlignment="1">
      <alignment horizontal="center" vertical="center"/>
    </xf>
    <xf numFmtId="0" fontId="5" fillId="5" borderId="9" xfId="36" applyFont="1" applyFill="1" applyBorder="1" applyAlignment="1">
      <alignment horizontal="center" vertical="center"/>
    </xf>
    <xf numFmtId="0" fontId="5" fillId="6" borderId="11" xfId="36" applyFont="1" applyFill="1" applyBorder="1" applyAlignment="1">
      <alignment horizontal="center" vertical="center"/>
    </xf>
    <xf numFmtId="0" fontId="5" fillId="5" borderId="14" xfId="36" applyFont="1" applyFill="1" applyBorder="1" applyAlignment="1">
      <alignment horizontal="center" vertical="center"/>
    </xf>
    <xf numFmtId="0" fontId="7" fillId="5" borderId="12" xfId="36" applyFont="1" applyFill="1" applyBorder="1" applyAlignment="1">
      <alignment horizontal="right" vertical="center" indent="1"/>
    </xf>
    <xf numFmtId="0" fontId="5" fillId="6" borderId="9" xfId="36" applyFont="1" applyFill="1" applyBorder="1" applyAlignment="1">
      <alignment horizontal="right" vertical="center" indent="1"/>
    </xf>
    <xf numFmtId="0" fontId="5" fillId="5" borderId="9" xfId="36" applyFont="1" applyFill="1" applyBorder="1" applyAlignment="1">
      <alignment horizontal="right" vertical="center" indent="1"/>
    </xf>
    <xf numFmtId="0" fontId="7" fillId="5" borderId="9" xfId="36" applyFont="1" applyFill="1" applyBorder="1" applyAlignment="1">
      <alignment horizontal="right" vertical="center" indent="1"/>
    </xf>
    <xf numFmtId="0" fontId="7" fillId="6" borderId="9" xfId="36" applyFont="1" applyFill="1" applyBorder="1" applyAlignment="1">
      <alignment horizontal="right" vertical="center"/>
    </xf>
    <xf numFmtId="0" fontId="7" fillId="5" borderId="11" xfId="36" applyFont="1" applyFill="1" applyBorder="1" applyAlignment="1">
      <alignment horizontal="right" vertical="center"/>
    </xf>
    <xf numFmtId="0" fontId="5" fillId="5" borderId="12" xfId="36" applyFont="1" applyFill="1" applyBorder="1" applyAlignment="1">
      <alignment horizontal="right" vertical="center" indent="1" readingOrder="1"/>
    </xf>
    <xf numFmtId="0" fontId="5" fillId="6" borderId="9" xfId="36" applyFont="1" applyFill="1" applyBorder="1" applyAlignment="1">
      <alignment horizontal="right" vertical="center" indent="1" readingOrder="1"/>
    </xf>
    <xf numFmtId="0" fontId="5" fillId="5" borderId="11" xfId="37" applyFont="1" applyFill="1" applyBorder="1" applyAlignment="1">
      <alignment horizontal="right" vertical="center" indent="1" readingOrder="1"/>
    </xf>
    <xf numFmtId="0" fontId="8" fillId="5" borderId="11" xfId="35" applyFont="1" applyFill="1" applyBorder="1" applyAlignment="1">
      <alignment horizontal="center" vertical="center" wrapText="1" readingOrder="2"/>
    </xf>
    <xf numFmtId="1" fontId="5" fillId="5" borderId="11" xfId="36" applyNumberFormat="1" applyFont="1" applyFill="1" applyBorder="1">
      <alignment horizontal="right" vertical="center" indent="1"/>
    </xf>
    <xf numFmtId="1" fontId="7" fillId="5" borderId="11" xfId="34" applyNumberFormat="1" applyFont="1" applyFill="1" applyBorder="1">
      <alignment horizontal="right" vertical="center" indent="1"/>
    </xf>
    <xf numFmtId="0" fontId="5" fillId="5" borderId="11" xfId="37" applyFont="1" applyFill="1" applyBorder="1" applyAlignment="1">
      <alignment horizontal="center" vertical="center" wrapTex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1" fontId="5" fillId="5" borderId="11" xfId="43" applyNumberFormat="1" applyFont="1" applyFill="1" applyBorder="1" applyAlignment="1">
      <alignment horizontal="right" vertical="center" indent="1"/>
    </xf>
    <xf numFmtId="0" fontId="20" fillId="5" borderId="38" xfId="37" applyFont="1" applyFill="1" applyBorder="1" applyAlignment="1">
      <alignment vertical="center" wrapText="1"/>
    </xf>
    <xf numFmtId="0" fontId="20" fillId="5" borderId="39" xfId="37" applyFont="1" applyFill="1" applyBorder="1" applyAlignment="1">
      <alignment vertical="center" wrapText="1"/>
    </xf>
    <xf numFmtId="0" fontId="20" fillId="6" borderId="36" xfId="37" applyFont="1" applyFill="1" applyBorder="1" applyAlignment="1">
      <alignment vertical="center" wrapText="1"/>
    </xf>
    <xf numFmtId="0" fontId="20" fillId="5" borderId="36" xfId="37" applyFont="1" applyFill="1" applyBorder="1" applyAlignment="1">
      <alignment vertical="center" wrapText="1"/>
    </xf>
    <xf numFmtId="0" fontId="20" fillId="5" borderId="37" xfId="37" applyFont="1" applyFill="1" applyBorder="1" applyAlignment="1">
      <alignment vertical="center" wrapText="1"/>
    </xf>
    <xf numFmtId="0" fontId="7" fillId="5" borderId="38" xfId="35" applyFont="1" applyFill="1" applyBorder="1" applyAlignment="1">
      <alignment vertical="center" wrapText="1" readingOrder="2"/>
    </xf>
    <xf numFmtId="0" fontId="7" fillId="5" borderId="39" xfId="35" applyFont="1" applyFill="1" applyBorder="1" applyAlignment="1">
      <alignment vertical="center" wrapText="1" readingOrder="2"/>
    </xf>
    <xf numFmtId="0" fontId="7" fillId="6" borderId="36" xfId="35" applyFont="1" applyFill="1" applyBorder="1" applyAlignment="1">
      <alignment vertical="center" wrapText="1" readingOrder="2"/>
    </xf>
    <xf numFmtId="0" fontId="7" fillId="6" borderId="37" xfId="35" applyFont="1" applyFill="1" applyBorder="1" applyAlignment="1">
      <alignment vertical="center" wrapText="1" readingOrder="2"/>
    </xf>
    <xf numFmtId="0" fontId="7" fillId="5" borderId="36" xfId="35" applyFont="1" applyFill="1" applyBorder="1" applyAlignment="1">
      <alignment vertical="center" wrapText="1" readingOrder="2"/>
    </xf>
    <xf numFmtId="0" fontId="7" fillId="5" borderId="37" xfId="35" applyFont="1" applyFill="1" applyBorder="1" applyAlignment="1">
      <alignment vertical="center" wrapText="1" readingOrder="2"/>
    </xf>
    <xf numFmtId="1" fontId="8" fillId="0" borderId="0" xfId="0" applyNumberFormat="1" applyFont="1" applyBorder="1" applyAlignment="1">
      <alignment horizontal="centerContinuous" vertical="center"/>
    </xf>
    <xf numFmtId="0" fontId="7" fillId="6" borderId="15" xfId="6" applyFont="1" applyFill="1" applyBorder="1" applyAlignment="1">
      <alignment horizontal="center" wrapText="1"/>
    </xf>
    <xf numFmtId="1" fontId="7" fillId="5" borderId="9" xfId="36" applyNumberFormat="1" applyFont="1" applyFill="1" applyBorder="1" applyAlignment="1">
      <alignment vertical="center"/>
    </xf>
    <xf numFmtId="0" fontId="8" fillId="0" borderId="0" xfId="1" applyFont="1" applyAlignment="1">
      <alignment vertical="center"/>
    </xf>
    <xf numFmtId="0" fontId="8" fillId="0" borderId="0" xfId="29" applyFont="1" applyAlignment="1">
      <alignment vertical="center"/>
    </xf>
    <xf numFmtId="1" fontId="7" fillId="0" borderId="0" xfId="0" applyNumberFormat="1" applyFont="1" applyAlignment="1">
      <alignment vertical="center"/>
    </xf>
    <xf numFmtId="0" fontId="7" fillId="0" borderId="0" xfId="30" applyFont="1" applyAlignment="1">
      <alignment vertical="center"/>
    </xf>
    <xf numFmtId="0" fontId="5" fillId="0" borderId="0" xfId="22" applyFont="1" applyAlignment="1">
      <alignment horizontal="right" vertical="center" readingOrder="2"/>
    </xf>
    <xf numFmtId="0" fontId="57" fillId="0" borderId="0" xfId="22" applyFont="1" applyAlignment="1">
      <alignment horizontal="right" vertical="center" readingOrder="2"/>
    </xf>
    <xf numFmtId="167" fontId="5" fillId="0" borderId="0" xfId="0" applyNumberFormat="1" applyFont="1" applyAlignment="1">
      <alignment horizontal="right" vertical="center" readingOrder="2"/>
    </xf>
    <xf numFmtId="0" fontId="5" fillId="0" borderId="0" xfId="39" applyFont="1" applyBorder="1" applyAlignment="1">
      <alignment horizontal="right" vertical="center" readingOrder="2"/>
    </xf>
    <xf numFmtId="0" fontId="5" fillId="0" borderId="0" xfId="22" applyFont="1">
      <alignment horizontal="right" vertical="center"/>
    </xf>
    <xf numFmtId="0" fontId="5" fillId="0" borderId="0" xfId="22" applyFont="1" applyAlignment="1">
      <alignment horizontal="right" vertical="center" indent="2"/>
    </xf>
    <xf numFmtId="0" fontId="58" fillId="0" borderId="0" xfId="23" applyFont="1" applyAlignment="1">
      <alignment horizontal="left" vertical="center" indent="2"/>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7" fillId="6" borderId="15" xfId="6" applyFont="1" applyFill="1" applyBorder="1">
      <alignment horizontal="center" vertical="center" wrapText="1"/>
    </xf>
    <xf numFmtId="0" fontId="7" fillId="6" borderId="16" xfId="6" applyFont="1" applyFill="1" applyBorder="1">
      <alignment horizontal="center" vertical="center" wrapText="1"/>
    </xf>
    <xf numFmtId="0" fontId="7" fillId="5" borderId="12" xfId="36" applyFont="1" applyFill="1" applyBorder="1" applyAlignment="1">
      <alignment horizontal="right" vertical="center" indent="4"/>
    </xf>
    <xf numFmtId="0" fontId="7" fillId="6" borderId="9" xfId="36" applyFont="1" applyFill="1" applyBorder="1" applyAlignment="1">
      <alignment horizontal="right" vertical="center" indent="4"/>
    </xf>
    <xf numFmtId="0" fontId="7" fillId="5" borderId="9" xfId="36" applyFont="1" applyFill="1" applyBorder="1" applyAlignment="1">
      <alignment horizontal="right" vertical="center" indent="4"/>
    </xf>
    <xf numFmtId="1" fontId="7" fillId="5" borderId="19" xfId="36" applyNumberFormat="1" applyFont="1" applyFill="1" applyBorder="1" applyAlignment="1">
      <alignment horizontal="right" vertical="center" indent="1"/>
    </xf>
    <xf numFmtId="2" fontId="7" fillId="5" borderId="19" xfId="36" applyNumberFormat="1" applyFont="1" applyFill="1" applyBorder="1" applyAlignment="1">
      <alignment horizontal="right" vertical="center" indent="1"/>
    </xf>
    <xf numFmtId="167" fontId="5" fillId="6" borderId="9" xfId="36" applyNumberFormat="1" applyFont="1" applyFill="1" applyBorder="1" applyAlignment="1">
      <alignment horizontal="right" vertical="center" indent="1"/>
    </xf>
    <xf numFmtId="167" fontId="5" fillId="5" borderId="9" xfId="36" applyNumberFormat="1" applyFont="1" applyFill="1" applyBorder="1" applyAlignment="1">
      <alignment horizontal="right" vertical="center" indent="1"/>
    </xf>
    <xf numFmtId="1" fontId="5" fillId="6" borderId="11" xfId="36" applyNumberFormat="1" applyFont="1" applyFill="1" applyBorder="1" applyAlignment="1">
      <alignment horizontal="right" vertical="center" indent="1"/>
    </xf>
    <xf numFmtId="167" fontId="5" fillId="6" borderId="11" xfId="36" applyNumberFormat="1" applyFont="1" applyFill="1" applyBorder="1" applyAlignment="1">
      <alignment horizontal="right" vertical="center" indent="1"/>
    </xf>
    <xf numFmtId="0" fontId="5" fillId="5" borderId="12" xfId="36" applyFont="1" applyFill="1" applyBorder="1" applyAlignment="1">
      <alignment horizontal="right" vertical="center" indent="1"/>
    </xf>
    <xf numFmtId="0" fontId="50" fillId="6" borderId="0" xfId="19" applyFont="1" applyFill="1" applyBorder="1" applyAlignment="1">
      <alignment horizontal="right" vertical="center" indent="1"/>
    </xf>
    <xf numFmtId="1" fontId="5" fillId="6" borderId="0" xfId="0" applyNumberFormat="1" applyFont="1" applyFill="1" applyBorder="1" applyAlignment="1">
      <alignment horizontal="right" vertical="center" indent="1"/>
    </xf>
    <xf numFmtId="1" fontId="5" fillId="5" borderId="0" xfId="0" applyNumberFormat="1" applyFont="1" applyFill="1" applyBorder="1" applyAlignment="1">
      <alignment horizontal="right" vertical="center" indent="1"/>
    </xf>
    <xf numFmtId="1" fontId="5" fillId="6" borderId="8" xfId="0" applyNumberFormat="1" applyFont="1" applyFill="1" applyBorder="1" applyAlignment="1">
      <alignment horizontal="right" vertical="center" indent="1"/>
    </xf>
    <xf numFmtId="1" fontId="5" fillId="6" borderId="0" xfId="0" applyNumberFormat="1" applyFont="1" applyFill="1" applyAlignment="1">
      <alignment horizontal="right" vertical="center" indent="1"/>
    </xf>
    <xf numFmtId="1" fontId="5" fillId="5" borderId="0" xfId="0" applyNumberFormat="1" applyFont="1" applyFill="1" applyAlignment="1">
      <alignment horizontal="right" vertical="center" indent="1"/>
    </xf>
    <xf numFmtId="1" fontId="5" fillId="6" borderId="47" xfId="36" applyNumberFormat="1" applyFont="1" applyFill="1" applyBorder="1" applyAlignment="1">
      <alignment horizontal="right" vertical="center" indent="1"/>
    </xf>
    <xf numFmtId="0" fontId="8" fillId="6" borderId="11" xfId="35" applyFont="1" applyFill="1" applyBorder="1" applyAlignment="1">
      <alignment horizontal="center" vertical="center" wrapText="1" readingOrder="2"/>
    </xf>
    <xf numFmtId="1" fontId="5" fillId="6" borderId="11" xfId="36" applyNumberFormat="1" applyFont="1" applyFill="1" applyBorder="1">
      <alignment horizontal="right" vertical="center" indent="1"/>
    </xf>
    <xf numFmtId="1" fontId="7" fillId="6" borderId="11" xfId="34" applyNumberFormat="1" applyFont="1" applyFill="1" applyBorder="1">
      <alignment horizontal="right" vertical="center" indent="1"/>
    </xf>
    <xf numFmtId="1" fontId="5" fillId="6" borderId="9" xfId="36" applyNumberFormat="1" applyFont="1" applyFill="1" applyBorder="1">
      <alignment horizontal="right" vertical="center" indent="1"/>
    </xf>
    <xf numFmtId="0" fontId="5" fillId="6" borderId="11" xfId="37" applyFont="1" applyFill="1" applyBorder="1" applyAlignment="1">
      <alignment horizontal="center" vertical="center" wrapText="1"/>
    </xf>
    <xf numFmtId="1" fontId="5" fillId="5" borderId="12" xfId="34" applyNumberFormat="1" applyFont="1" applyFill="1" applyBorder="1" applyAlignment="1">
      <alignment horizontal="right" vertical="center" indent="1" shrinkToFit="1"/>
    </xf>
    <xf numFmtId="1" fontId="5" fillId="6" borderId="37" xfId="34" applyNumberFormat="1" applyFont="1" applyFill="1" applyBorder="1" applyAlignment="1">
      <alignment horizontal="right" vertical="center" indent="1" shrinkToFit="1"/>
    </xf>
    <xf numFmtId="1" fontId="5" fillId="5" borderId="10" xfId="36" applyNumberFormat="1" applyFont="1" applyFill="1" applyBorder="1" applyAlignment="1">
      <alignment horizontal="right" vertical="center" indent="1"/>
    </xf>
    <xf numFmtId="1" fontId="7" fillId="6" borderId="14" xfId="46" applyNumberFormat="1" applyFont="1" applyFill="1" applyBorder="1" applyAlignment="1">
      <alignment horizontal="right" vertical="center" indent="1"/>
    </xf>
    <xf numFmtId="0" fontId="7" fillId="6" borderId="10" xfId="6" applyFont="1" applyFill="1" applyBorder="1" applyAlignment="1">
      <alignment horizontal="center" wrapText="1"/>
    </xf>
    <xf numFmtId="167" fontId="40" fillId="0" borderId="0" xfId="13" applyNumberFormat="1" applyFont="1" applyAlignment="1">
      <alignment vertical="center"/>
    </xf>
    <xf numFmtId="167" fontId="39" fillId="0" borderId="0" xfId="13" applyNumberFormat="1" applyFont="1" applyAlignment="1">
      <alignment vertical="center"/>
    </xf>
    <xf numFmtId="167" fontId="39" fillId="5" borderId="0" xfId="13" applyNumberFormat="1" applyFont="1" applyFill="1" applyAlignment="1">
      <alignment vertical="center"/>
    </xf>
    <xf numFmtId="1" fontId="7" fillId="0" borderId="0" xfId="13" applyNumberFormat="1" applyFont="1" applyAlignment="1">
      <alignment horizontal="right" vertical="center"/>
    </xf>
    <xf numFmtId="2" fontId="7" fillId="0" borderId="0" xfId="13" applyNumberFormat="1" applyFont="1" applyAlignment="1">
      <alignment horizontal="right" vertical="center"/>
    </xf>
    <xf numFmtId="1" fontId="19" fillId="0" borderId="0" xfId="13" applyNumberFormat="1" applyFont="1" applyAlignment="1">
      <alignment horizontal="center" vertical="center"/>
    </xf>
    <xf numFmtId="2" fontId="19" fillId="0" borderId="0" xfId="13" applyNumberFormat="1" applyFont="1" applyAlignment="1">
      <alignment horizontal="center" vertical="center"/>
    </xf>
    <xf numFmtId="167" fontId="5" fillId="0" borderId="0" xfId="13" applyNumberFormat="1" applyFont="1" applyAlignment="1">
      <alignment vertical="center"/>
    </xf>
    <xf numFmtId="1" fontId="7" fillId="0" borderId="0" xfId="13" applyNumberFormat="1" applyFont="1" applyAlignment="1">
      <alignment horizontal="center" vertical="center"/>
    </xf>
    <xf numFmtId="1" fontId="5" fillId="0" borderId="0" xfId="13" applyNumberFormat="1" applyFont="1" applyAlignment="1">
      <alignment horizontal="center" vertical="center"/>
    </xf>
    <xf numFmtId="167" fontId="5" fillId="0" borderId="0" xfId="13" applyNumberFormat="1" applyFont="1" applyAlignment="1">
      <alignment horizontal="center" vertical="center"/>
    </xf>
    <xf numFmtId="167" fontId="7" fillId="0" borderId="0" xfId="13" applyNumberFormat="1" applyFont="1" applyAlignment="1">
      <alignment vertical="center"/>
    </xf>
    <xf numFmtId="167" fontId="49" fillId="0" borderId="0" xfId="13" applyNumberFormat="1" applyFont="1" applyAlignment="1">
      <alignment vertical="center"/>
    </xf>
    <xf numFmtId="167" fontId="5" fillId="0" borderId="0" xfId="13" applyNumberFormat="1" applyFont="1" applyAlignment="1">
      <alignment horizontal="left" vertical="center"/>
    </xf>
    <xf numFmtId="2" fontId="49" fillId="0" borderId="0" xfId="13" applyNumberFormat="1" applyFont="1" applyAlignment="1">
      <alignment horizontal="right" vertical="center"/>
    </xf>
    <xf numFmtId="2" fontId="49" fillId="0" borderId="0" xfId="13" applyNumberFormat="1" applyFont="1" applyAlignment="1">
      <alignment vertical="center"/>
    </xf>
    <xf numFmtId="1" fontId="5" fillId="0" borderId="0" xfId="13" applyNumberFormat="1" applyFont="1" applyAlignment="1">
      <alignment horizontal="left" vertical="center"/>
    </xf>
    <xf numFmtId="2" fontId="5" fillId="0" borderId="0" xfId="13" applyNumberFormat="1" applyFont="1" applyAlignment="1">
      <alignment horizontal="left" vertical="center"/>
    </xf>
    <xf numFmtId="1" fontId="49" fillId="0" borderId="0" xfId="13" applyNumberFormat="1" applyFont="1" applyAlignment="1">
      <alignment vertical="center"/>
    </xf>
    <xf numFmtId="0" fontId="7" fillId="6" borderId="42" xfId="6" applyFont="1" applyFill="1" applyBorder="1" applyAlignment="1">
      <alignment horizontal="center" wrapText="1"/>
    </xf>
    <xf numFmtId="2" fontId="19" fillId="0" borderId="0" xfId="13" applyNumberFormat="1" applyFont="1" applyAlignment="1">
      <alignment horizontal="right" vertical="center"/>
    </xf>
    <xf numFmtId="2" fontId="7" fillId="6" borderId="36" xfId="36" applyNumberFormat="1" applyFont="1" applyFill="1" applyBorder="1" applyAlignment="1">
      <alignment horizontal="right" vertical="center"/>
    </xf>
    <xf numFmtId="2" fontId="7" fillId="5" borderId="36" xfId="36" applyNumberFormat="1" applyFont="1" applyFill="1" applyBorder="1" applyAlignment="1">
      <alignment horizontal="right" vertical="center"/>
    </xf>
    <xf numFmtId="2" fontId="7" fillId="5" borderId="40" xfId="36" applyNumberFormat="1" applyFont="1" applyFill="1" applyBorder="1" applyAlignment="1">
      <alignment horizontal="right" vertical="center"/>
    </xf>
    <xf numFmtId="167" fontId="20" fillId="0" borderId="0" xfId="13" applyNumberFormat="1" applyFont="1" applyAlignment="1">
      <alignment vertical="center"/>
    </xf>
    <xf numFmtId="1" fontId="49" fillId="5" borderId="0" xfId="13" applyNumberFormat="1" applyFont="1" applyFill="1" applyAlignment="1">
      <alignment vertical="center"/>
    </xf>
    <xf numFmtId="167" fontId="49" fillId="5" borderId="0" xfId="13" applyNumberFormat="1" applyFont="1" applyFill="1" applyAlignment="1">
      <alignment vertical="center"/>
    </xf>
    <xf numFmtId="0" fontId="5" fillId="5" borderId="11" xfId="36" applyFont="1" applyFill="1" applyBorder="1" applyAlignment="1">
      <alignment horizontal="right" vertical="center"/>
    </xf>
    <xf numFmtId="0" fontId="7" fillId="5" borderId="12" xfId="36" applyFont="1" applyFill="1" applyBorder="1" applyAlignment="1">
      <alignment horizontal="center" vertical="center"/>
    </xf>
    <xf numFmtId="1" fontId="7" fillId="6" borderId="13" xfId="36" applyNumberFormat="1" applyFont="1" applyFill="1" applyBorder="1" applyAlignment="1">
      <alignment horizontal="center" vertical="center"/>
    </xf>
    <xf numFmtId="0" fontId="7" fillId="5" borderId="9" xfId="36" applyFont="1" applyFill="1" applyBorder="1" applyAlignment="1">
      <alignment horizontal="center" vertical="center"/>
    </xf>
    <xf numFmtId="0" fontId="7" fillId="6" borderId="9" xfId="36" applyFont="1" applyFill="1" applyBorder="1" applyAlignment="1">
      <alignment horizontal="center" vertical="center"/>
    </xf>
    <xf numFmtId="0" fontId="7" fillId="6" borderId="13" xfId="36" applyFont="1" applyFill="1" applyBorder="1" applyAlignment="1">
      <alignment horizontal="center" vertical="center"/>
    </xf>
    <xf numFmtId="1" fontId="7" fillId="5" borderId="9" xfId="46" applyNumberFormat="1" applyFont="1" applyFill="1" applyBorder="1" applyAlignment="1">
      <alignment horizontal="center" vertical="center"/>
    </xf>
    <xf numFmtId="1" fontId="7" fillId="6" borderId="13" xfId="46" applyNumberFormat="1" applyFont="1" applyFill="1" applyBorder="1" applyAlignment="1">
      <alignment horizontal="center" vertical="center"/>
    </xf>
    <xf numFmtId="1" fontId="7" fillId="5" borderId="14" xfId="46" applyNumberFormat="1" applyFont="1" applyFill="1" applyBorder="1" applyAlignment="1">
      <alignment horizontal="center" vertical="center"/>
    </xf>
    <xf numFmtId="0" fontId="7" fillId="5" borderId="12" xfId="35" applyFont="1" applyFill="1" applyBorder="1" applyAlignment="1">
      <alignment vertical="center" wrapText="1" readingOrder="2"/>
    </xf>
    <xf numFmtId="0" fontId="5" fillId="5" borderId="12" xfId="35" applyFont="1" applyFill="1" applyBorder="1" applyAlignment="1">
      <alignment vertical="center" wrapText="1" readingOrder="2"/>
    </xf>
    <xf numFmtId="167" fontId="5" fillId="5" borderId="12" xfId="36" applyNumberFormat="1" applyFont="1" applyFill="1" applyBorder="1" applyAlignment="1">
      <alignment horizontal="right" vertical="center" indent="1"/>
    </xf>
    <xf numFmtId="0" fontId="20" fillId="5" borderId="12" xfId="37" applyFont="1" applyFill="1" applyBorder="1" applyAlignment="1">
      <alignment vertical="center" wrapText="1"/>
    </xf>
    <xf numFmtId="0" fontId="7" fillId="6" borderId="10" xfId="6" applyFont="1" applyFill="1" applyBorder="1">
      <alignment horizontal="center" vertical="center" wrapText="1"/>
    </xf>
    <xf numFmtId="0" fontId="7" fillId="6" borderId="15" xfId="6" applyFont="1" applyFill="1" applyBorder="1" applyAlignment="1">
      <alignment horizontal="center" wrapText="1"/>
    </xf>
    <xf numFmtId="0" fontId="57" fillId="6" borderId="10" xfId="6" applyFont="1" applyFill="1" applyBorder="1" applyAlignment="1">
      <alignment horizontal="center" vertical="top" wrapText="1"/>
    </xf>
    <xf numFmtId="0" fontId="57" fillId="6" borderId="16" xfId="6" applyFont="1" applyFill="1" applyBorder="1" applyAlignment="1">
      <alignment horizontal="center" vertical="top" wrapTex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50" fillId="5" borderId="0" xfId="48" applyFont="1" applyFill="1" applyBorder="1" applyAlignment="1">
      <alignment horizontal="center" vertical="center"/>
    </xf>
    <xf numFmtId="1" fontId="5" fillId="6" borderId="13" xfId="36" applyNumberFormat="1" applyFont="1" applyFill="1" applyBorder="1">
      <alignment horizontal="right" vertical="center" indent="1"/>
    </xf>
    <xf numFmtId="2" fontId="7" fillId="5" borderId="38" xfId="36" applyNumberFormat="1" applyFont="1" applyFill="1" applyBorder="1" applyAlignment="1">
      <alignment horizontal="right" vertical="center" indent="1"/>
    </xf>
    <xf numFmtId="0" fontId="7" fillId="6" borderId="42" xfId="35" applyFont="1" applyFill="1" applyBorder="1">
      <alignment horizontal="right" vertical="center" wrapText="1" indent="1" readingOrder="2"/>
    </xf>
    <xf numFmtId="1" fontId="5" fillId="6" borderId="43" xfId="34" applyNumberFormat="1" applyFont="1" applyFill="1" applyBorder="1" applyAlignment="1">
      <alignment horizontal="right" vertical="center" indent="1" shrinkToFit="1"/>
    </xf>
    <xf numFmtId="0" fontId="20" fillId="6" borderId="43" xfId="37" applyFont="1" applyFill="1" applyBorder="1">
      <alignment horizontal="left" vertical="center" wrapText="1" indent="1"/>
    </xf>
    <xf numFmtId="0" fontId="7" fillId="6" borderId="42" xfId="6" applyFont="1" applyFill="1" applyBorder="1" applyAlignment="1">
      <alignment horizontal="center" vertical="center" wrapText="1"/>
    </xf>
    <xf numFmtId="167" fontId="5" fillId="6" borderId="13" xfId="36" applyNumberFormat="1" applyFont="1" applyFill="1" applyBorder="1" applyAlignment="1">
      <alignment horizontal="right" vertical="center" indent="1"/>
    </xf>
    <xf numFmtId="2" fontId="7" fillId="5" borderId="14" xfId="36" applyNumberFormat="1" applyFont="1" applyFill="1" applyBorder="1" applyAlignment="1">
      <alignment horizontal="right" vertical="center" indent="1"/>
    </xf>
    <xf numFmtId="1" fontId="7" fillId="5" borderId="48" xfId="36" applyNumberFormat="1" applyFont="1" applyFill="1" applyBorder="1" applyAlignment="1">
      <alignment horizontal="right" vertical="center" indent="1"/>
    </xf>
    <xf numFmtId="0" fontId="7" fillId="6" borderId="10" xfId="37" applyFont="1" applyFill="1" applyBorder="1" applyAlignment="1">
      <alignment horizontal="center" wrapText="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0" xfId="6" applyFont="1" applyFill="1" applyBorder="1" applyAlignment="1">
      <alignment horizontal="center" vertical="center" wrapText="1"/>
    </xf>
    <xf numFmtId="0" fontId="7" fillId="6" borderId="15" xfId="6" applyFont="1" applyFill="1" applyBorder="1" applyAlignment="1">
      <alignment horizontal="center" wrapText="1"/>
    </xf>
    <xf numFmtId="1" fontId="7" fillId="6" borderId="14" xfId="5" applyFont="1" applyFill="1" applyBorder="1" applyAlignment="1">
      <alignment horizontal="center" vertical="center"/>
    </xf>
    <xf numFmtId="0" fontId="7" fillId="6" borderId="14" xfId="6" applyFont="1" applyFill="1" applyBorder="1" applyAlignment="1">
      <alignment horizontal="right" vertical="center" wrapText="1" indent="1"/>
    </xf>
    <xf numFmtId="0" fontId="12" fillId="6" borderId="14" xfId="6" applyFont="1" applyFill="1" applyBorder="1" applyAlignment="1">
      <alignment horizontal="center" vertical="center" wrapText="1"/>
    </xf>
    <xf numFmtId="0" fontId="8" fillId="5" borderId="16" xfId="35" applyFont="1" applyFill="1" applyBorder="1" applyAlignment="1">
      <alignment horizontal="center" vertical="center" wrapText="1" readingOrder="2"/>
    </xf>
    <xf numFmtId="1" fontId="5" fillId="5" borderId="16" xfId="36" applyNumberFormat="1" applyFont="1" applyFill="1" applyBorder="1">
      <alignment horizontal="right" vertical="center" indent="1"/>
    </xf>
    <xf numFmtId="1" fontId="7" fillId="5" borderId="16" xfId="34" applyNumberFormat="1" applyFont="1" applyFill="1" applyBorder="1">
      <alignment horizontal="right" vertical="center" indent="1"/>
    </xf>
    <xf numFmtId="0" fontId="5" fillId="5" borderId="16" xfId="37" applyFont="1" applyFill="1" applyBorder="1" applyAlignment="1">
      <alignment horizontal="center" vertical="center" wrapText="1"/>
    </xf>
    <xf numFmtId="0" fontId="7" fillId="6" borderId="40" xfId="35" applyFont="1" applyFill="1" applyBorder="1" applyAlignment="1">
      <alignment vertical="center" wrapText="1" readingOrder="2"/>
    </xf>
    <xf numFmtId="0" fontId="7" fillId="6" borderId="41" xfId="35" applyFont="1" applyFill="1" applyBorder="1" applyAlignment="1">
      <alignment vertical="center" wrapText="1" readingOrder="2"/>
    </xf>
    <xf numFmtId="0" fontId="7" fillId="6" borderId="11" xfId="36" applyFont="1" applyFill="1" applyBorder="1" applyAlignment="1">
      <alignment horizontal="right" vertical="center" indent="4"/>
    </xf>
    <xf numFmtId="0" fontId="20" fillId="6" borderId="40" xfId="37" applyFont="1" applyFill="1" applyBorder="1" applyAlignment="1">
      <alignment vertical="center" wrapText="1"/>
    </xf>
    <xf numFmtId="0" fontId="20" fillId="6" borderId="41" xfId="37" applyFont="1" applyFill="1" applyBorder="1" applyAlignment="1">
      <alignment vertical="center" wrapText="1"/>
    </xf>
    <xf numFmtId="167" fontId="60" fillId="0" borderId="0" xfId="13" applyNumberFormat="1" applyFont="1" applyAlignment="1">
      <alignment horizontal="center" vertical="center"/>
    </xf>
    <xf numFmtId="2" fontId="59" fillId="0" borderId="0" xfId="13" applyNumberFormat="1" applyFont="1" applyAlignment="1">
      <alignment vertical="center"/>
    </xf>
    <xf numFmtId="167" fontId="59" fillId="6" borderId="0" xfId="13" applyNumberFormat="1" applyFont="1" applyFill="1" applyAlignment="1">
      <alignment vertical="center"/>
    </xf>
    <xf numFmtId="167" fontId="59" fillId="0" borderId="0" xfId="13" applyNumberFormat="1" applyFont="1" applyAlignment="1">
      <alignment vertical="center"/>
    </xf>
    <xf numFmtId="0" fontId="32" fillId="0" borderId="0" xfId="13" applyFont="1" applyAlignment="1">
      <alignment horizontal="center" vertical="center" wrapText="1" readingOrder="1"/>
    </xf>
    <xf numFmtId="0" fontId="32" fillId="0" borderId="0" xfId="12" applyFont="1" applyAlignment="1">
      <alignment horizontal="center" vertical="center" wrapText="1" readingOrder="1"/>
    </xf>
    <xf numFmtId="1" fontId="7" fillId="6" borderId="19" xfId="5" applyFont="1" applyFill="1" applyBorder="1">
      <alignment horizontal="center" vertical="center"/>
    </xf>
    <xf numFmtId="1" fontId="7" fillId="6" borderId="9" xfId="5" applyFont="1" applyFill="1" applyBorder="1">
      <alignment horizontal="center" vertical="center"/>
    </xf>
    <xf numFmtId="1" fontId="7" fillId="6" borderId="11" xfId="5" applyFont="1" applyFill="1" applyBorder="1">
      <alignment horizontal="center" vertical="center"/>
    </xf>
    <xf numFmtId="0" fontId="7" fillId="6" borderId="15" xfId="37" applyFont="1" applyFill="1" applyBorder="1" applyAlignment="1">
      <alignment horizontal="center" wrapText="1"/>
    </xf>
    <xf numFmtId="0" fontId="7" fillId="6" borderId="10" xfId="37" applyFont="1" applyFill="1" applyBorder="1" applyAlignment="1">
      <alignment horizontal="center" wrapText="1"/>
    </xf>
    <xf numFmtId="0" fontId="12" fillId="6" borderId="10" xfId="37" applyFont="1" applyFill="1" applyBorder="1" applyAlignment="1">
      <alignment horizontal="center" vertical="top" wrapText="1"/>
    </xf>
    <xf numFmtId="0" fontId="12" fillId="6" borderId="16" xfId="37" applyFont="1" applyFill="1" applyBorder="1" applyAlignment="1">
      <alignment horizontal="center" vertical="top" wrapText="1"/>
    </xf>
    <xf numFmtId="0" fontId="7" fillId="6" borderId="14" xfId="6" applyFont="1" applyFill="1" applyBorder="1">
      <alignment horizontal="center" vertical="center" wrapText="1"/>
    </xf>
    <xf numFmtId="0" fontId="7" fillId="6" borderId="12" xfId="7" applyFont="1" applyFill="1" applyBorder="1">
      <alignment horizontal="center" vertical="center" wrapText="1"/>
    </xf>
    <xf numFmtId="0" fontId="7" fillId="6" borderId="11" xfId="7" applyFont="1" applyFill="1" applyBorder="1">
      <alignment horizontal="center" vertical="center" wrapText="1"/>
    </xf>
    <xf numFmtId="0" fontId="20" fillId="6" borderId="10" xfId="37" applyFont="1" applyFill="1" applyBorder="1" applyAlignment="1">
      <alignment horizontal="center" vertical="top" wrapText="1"/>
    </xf>
    <xf numFmtId="0" fontId="20" fillId="6" borderId="16" xfId="37" applyFont="1" applyFill="1" applyBorder="1" applyAlignment="1">
      <alignment horizontal="center" vertical="top" wrapText="1"/>
    </xf>
    <xf numFmtId="0" fontId="12" fillId="6" borderId="19" xfId="6" applyFont="1" applyFill="1" applyBorder="1">
      <alignment horizontal="center" vertical="center" wrapText="1"/>
    </xf>
    <xf numFmtId="0" fontId="12" fillId="6" borderId="9" xfId="6" applyFont="1" applyFill="1" applyBorder="1">
      <alignment horizontal="center" vertical="center" wrapText="1"/>
    </xf>
    <xf numFmtId="0" fontId="12" fillId="6" borderId="11" xfId="6" applyFont="1" applyFill="1" applyBorder="1">
      <alignment horizontal="center" vertical="center" wrapText="1"/>
    </xf>
    <xf numFmtId="0" fontId="7" fillId="6" borderId="1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7" fillId="6" borderId="11" xfId="31" applyFont="1" applyFill="1" applyBorder="1" applyAlignment="1">
      <alignment horizontal="center" vertical="center" wrapText="1"/>
    </xf>
    <xf numFmtId="0" fontId="22" fillId="0" borderId="0" xfId="1" applyFont="1" applyAlignment="1">
      <alignment horizontal="center" vertical="center"/>
    </xf>
    <xf numFmtId="0" fontId="22" fillId="0" borderId="0" xfId="1" applyFont="1" applyAlignment="1">
      <alignment horizontal="center" vertical="center" readingOrder="2"/>
    </xf>
    <xf numFmtId="0" fontId="8" fillId="0" borderId="0" xfId="2" applyFont="1" applyAlignment="1">
      <alignment horizontal="center" vertical="center"/>
    </xf>
    <xf numFmtId="0" fontId="35" fillId="0" borderId="0" xfId="12" applyFont="1" applyAlignment="1">
      <alignment vertical="center" wrapText="1" readingOrder="1"/>
    </xf>
    <xf numFmtId="0" fontId="19" fillId="0" borderId="0" xfId="12" applyFont="1" applyAlignment="1">
      <alignment vertical="center" wrapText="1" readingOrder="1"/>
    </xf>
    <xf numFmtId="0" fontId="7" fillId="6" borderId="15"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14" xfId="31" applyFont="1" applyFill="1" applyBorder="1" applyAlignment="1">
      <alignment horizontal="center" vertical="center" readingOrder="2"/>
    </xf>
    <xf numFmtId="0" fontId="12" fillId="6" borderId="14" xfId="31" applyFont="1" applyFill="1" applyBorder="1" applyAlignment="1">
      <alignment horizontal="center" vertical="center"/>
    </xf>
    <xf numFmtId="0" fontId="12" fillId="5" borderId="9" xfId="37" applyFont="1" applyFill="1" applyBorder="1">
      <alignment horizontal="left" vertical="center" wrapText="1" indent="1"/>
    </xf>
    <xf numFmtId="0" fontId="7" fillId="5" borderId="9" xfId="35" applyFont="1" applyFill="1" applyBorder="1" applyAlignment="1">
      <alignment horizontal="right" vertical="center" wrapText="1" readingOrder="2"/>
    </xf>
    <xf numFmtId="0" fontId="7" fillId="6" borderId="9" xfId="35" applyFont="1" applyFill="1" applyBorder="1" applyAlignment="1">
      <alignment horizontal="right" vertical="center" wrapText="1" readingOrder="2"/>
    </xf>
    <xf numFmtId="0" fontId="12" fillId="6" borderId="9" xfId="37" applyFont="1" applyFill="1" applyBorder="1">
      <alignment horizontal="left" vertical="center" wrapText="1" indent="1"/>
    </xf>
    <xf numFmtId="0" fontId="22" fillId="0" borderId="0" xfId="2" applyFont="1" applyAlignment="1">
      <alignment horizontal="center" vertical="center" readingOrder="2"/>
    </xf>
    <xf numFmtId="0" fontId="7" fillId="5" borderId="12" xfId="35" applyFont="1" applyFill="1" applyBorder="1" applyAlignment="1">
      <alignment horizontal="right" vertical="center" wrapText="1" readingOrder="2"/>
    </xf>
    <xf numFmtId="1" fontId="12" fillId="6" borderId="20" xfId="4" applyFont="1" applyFill="1" applyBorder="1">
      <alignment horizontal="left" vertical="center" wrapText="1"/>
    </xf>
    <xf numFmtId="1" fontId="12" fillId="6" borderId="21" xfId="4" applyFont="1" applyFill="1" applyBorder="1">
      <alignment horizontal="left" vertical="center" wrapText="1"/>
    </xf>
    <xf numFmtId="0" fontId="7" fillId="6" borderId="22" xfId="3" applyFont="1" applyFill="1" applyBorder="1">
      <alignment horizontal="right" vertical="center" wrapText="1"/>
    </xf>
    <xf numFmtId="0" fontId="7" fillId="6" borderId="23" xfId="3" applyFont="1" applyFill="1" applyBorder="1">
      <alignment horizontal="right" vertical="center" wrapText="1"/>
    </xf>
    <xf numFmtId="0" fontId="12" fillId="5" borderId="12" xfId="37" applyFont="1" applyFill="1" applyBorder="1">
      <alignment horizontal="left" vertical="center" wrapText="1" indent="1"/>
    </xf>
    <xf numFmtId="0" fontId="33" fillId="0" borderId="0" xfId="12" applyFont="1" applyBorder="1" applyAlignment="1">
      <alignment horizontal="center" vertical="center" wrapText="1" readingOrder="1"/>
    </xf>
    <xf numFmtId="0" fontId="22" fillId="0" borderId="0" xfId="1" applyFont="1" applyBorder="1" applyAlignment="1">
      <alignment horizontal="center" vertical="center"/>
    </xf>
    <xf numFmtId="0" fontId="22" fillId="0" borderId="0" xfId="1" applyFont="1" applyBorder="1" applyAlignment="1">
      <alignment horizontal="center" vertical="center" readingOrder="2"/>
    </xf>
    <xf numFmtId="0" fontId="8" fillId="0" borderId="0" xfId="2" applyFont="1" applyBorder="1" applyAlignment="1">
      <alignment horizontal="center" vertical="center"/>
    </xf>
    <xf numFmtId="167" fontId="7" fillId="0" borderId="0" xfId="0" applyNumberFormat="1" applyFont="1" applyBorder="1" applyAlignment="1">
      <alignment horizontal="center" vertical="center"/>
    </xf>
    <xf numFmtId="0" fontId="33" fillId="0" borderId="0" xfId="12" applyFont="1" applyAlignment="1">
      <alignment horizontal="center" vertical="center" wrapText="1" readingOrder="1"/>
    </xf>
    <xf numFmtId="0" fontId="7" fillId="6" borderId="17" xfId="3" applyFont="1" applyFill="1" applyBorder="1">
      <alignment horizontal="right" vertical="center" wrapText="1"/>
    </xf>
    <xf numFmtId="1" fontId="12" fillId="6" borderId="18" xfId="4" applyFont="1" applyFill="1" applyBorder="1">
      <alignment horizontal="left" vertical="center" wrapText="1"/>
    </xf>
    <xf numFmtId="0" fontId="22" fillId="4" borderId="0" xfId="1" applyFont="1" applyFill="1" applyAlignment="1">
      <alignment horizontal="center" vertical="center"/>
    </xf>
    <xf numFmtId="0" fontId="22" fillId="4" borderId="0" xfId="2" applyFont="1" applyFill="1" applyAlignment="1">
      <alignment horizontal="center" vertical="center" readingOrder="2"/>
    </xf>
    <xf numFmtId="0" fontId="17" fillId="0" borderId="0" xfId="2" applyFont="1" applyAlignment="1">
      <alignment horizontal="center" vertical="center"/>
    </xf>
    <xf numFmtId="0" fontId="8" fillId="4" borderId="0" xfId="2" applyFont="1" applyFill="1" applyAlignment="1">
      <alignment horizontal="center" vertical="center"/>
    </xf>
    <xf numFmtId="0" fontId="12" fillId="6" borderId="33" xfId="6" applyFont="1" applyFill="1" applyBorder="1" applyAlignment="1">
      <alignment horizontal="center" vertical="center" wrapText="1"/>
    </xf>
    <xf numFmtId="0" fontId="12" fillId="6" borderId="32" xfId="6" applyFont="1" applyFill="1" applyBorder="1" applyAlignment="1">
      <alignment horizontal="center" vertical="center" wrapText="1"/>
    </xf>
    <xf numFmtId="0" fontId="12" fillId="6" borderId="42" xfId="6" applyFont="1" applyFill="1" applyBorder="1" applyAlignment="1">
      <alignment horizontal="center" vertical="center" wrapText="1"/>
    </xf>
    <xf numFmtId="0" fontId="12" fillId="6" borderId="43" xfId="6" applyFont="1" applyFill="1" applyBorder="1" applyAlignment="1">
      <alignment horizontal="center" vertical="center" wrapText="1"/>
    </xf>
    <xf numFmtId="0" fontId="12" fillId="6" borderId="35" xfId="6" applyFont="1" applyFill="1" applyBorder="1" applyAlignment="1">
      <alignment horizontal="center" vertical="center" wrapText="1"/>
    </xf>
    <xf numFmtId="0" fontId="12" fillId="6" borderId="34" xfId="6" applyFont="1" applyFill="1" applyBorder="1" applyAlignment="1">
      <alignment horizontal="center" vertical="center" wrapText="1"/>
    </xf>
    <xf numFmtId="1" fontId="7" fillId="6" borderId="19" xfId="5" applyFont="1" applyFill="1" applyBorder="1" applyAlignment="1">
      <alignment horizontal="center" vertical="center"/>
    </xf>
    <xf numFmtId="1" fontId="7" fillId="6" borderId="9" xfId="5" applyFont="1" applyFill="1" applyBorder="1" applyAlignment="1">
      <alignment horizontal="center" vertical="center"/>
    </xf>
    <xf numFmtId="1" fontId="7" fillId="6" borderId="11" xfId="5" applyFont="1" applyFill="1" applyBorder="1" applyAlignment="1">
      <alignment horizontal="center" vertical="center"/>
    </xf>
    <xf numFmtId="1" fontId="7" fillId="6" borderId="14" xfId="0" applyNumberFormat="1" applyFont="1" applyFill="1" applyBorder="1" applyAlignment="1">
      <alignment horizontal="center" vertical="center"/>
    </xf>
    <xf numFmtId="0" fontId="7" fillId="5" borderId="19" xfId="35" applyFont="1" applyFill="1" applyBorder="1" applyAlignment="1">
      <alignment horizontal="right" vertical="center" wrapText="1" readingOrder="2"/>
    </xf>
    <xf numFmtId="0" fontId="12" fillId="5" borderId="38" xfId="37" applyFont="1" applyFill="1" applyBorder="1">
      <alignment horizontal="left" vertical="center" wrapText="1" indent="1"/>
    </xf>
    <xf numFmtId="0" fontId="12" fillId="5" borderId="39" xfId="37" applyFont="1" applyFill="1" applyBorder="1">
      <alignment horizontal="left" vertical="center" wrapText="1" indent="1"/>
    </xf>
    <xf numFmtId="0" fontId="7" fillId="5" borderId="14" xfId="31" applyFont="1" applyFill="1" applyBorder="1" applyAlignment="1">
      <alignment horizontal="center" vertical="center" readingOrder="2"/>
    </xf>
    <xf numFmtId="0" fontId="12" fillId="5" borderId="48" xfId="31" applyFont="1" applyFill="1" applyBorder="1" applyAlignment="1">
      <alignment horizontal="center" vertical="center"/>
    </xf>
    <xf numFmtId="0" fontId="12" fillId="5" borderId="49" xfId="31" applyFont="1" applyFill="1" applyBorder="1" applyAlignment="1">
      <alignment horizontal="center" vertical="center"/>
    </xf>
    <xf numFmtId="0" fontId="12" fillId="6" borderId="36" xfId="37" applyFont="1" applyFill="1" applyBorder="1">
      <alignment horizontal="left" vertical="center" wrapText="1" indent="1"/>
    </xf>
    <xf numFmtId="0" fontId="12" fillId="6" borderId="37" xfId="37" applyFont="1" applyFill="1" applyBorder="1">
      <alignment horizontal="left" vertical="center" wrapText="1" indent="1"/>
    </xf>
    <xf numFmtId="0" fontId="12" fillId="5" borderId="36" xfId="37" applyFont="1" applyFill="1" applyBorder="1">
      <alignment horizontal="left" vertical="center" wrapText="1" indent="1"/>
    </xf>
    <xf numFmtId="0" fontId="12" fillId="5" borderId="37" xfId="37" applyFont="1" applyFill="1" applyBorder="1">
      <alignment horizontal="left" vertical="center" wrapText="1" indent="1"/>
    </xf>
    <xf numFmtId="0" fontId="7" fillId="6" borderId="13" xfId="35" applyFont="1" applyFill="1" applyBorder="1" applyAlignment="1">
      <alignment horizontal="right" vertical="center" wrapText="1" readingOrder="2"/>
    </xf>
    <xf numFmtId="0" fontId="12" fillId="6" borderId="40" xfId="37" applyFont="1" applyFill="1" applyBorder="1">
      <alignment horizontal="left" vertical="center" wrapText="1" indent="1"/>
    </xf>
    <xf numFmtId="0" fontId="12" fillId="6" borderId="41" xfId="37" applyFont="1" applyFill="1" applyBorder="1">
      <alignment horizontal="left" vertical="center" wrapText="1" indent="1"/>
    </xf>
    <xf numFmtId="0" fontId="12" fillId="6" borderId="13" xfId="37" applyFont="1" applyFill="1" applyBorder="1">
      <alignment horizontal="left" vertical="center" wrapText="1" indent="1"/>
    </xf>
    <xf numFmtId="0" fontId="12" fillId="5" borderId="14" xfId="31" applyFont="1" applyFill="1" applyBorder="1" applyAlignment="1">
      <alignment horizontal="center" vertical="center"/>
    </xf>
    <xf numFmtId="0" fontId="7" fillId="6" borderId="24" xfId="3" applyFont="1" applyFill="1" applyBorder="1">
      <alignment horizontal="right" vertical="center" wrapText="1"/>
    </xf>
    <xf numFmtId="0" fontId="7" fillId="6" borderId="25" xfId="3" applyFont="1" applyFill="1" applyBorder="1">
      <alignment horizontal="right" vertical="center" wrapText="1"/>
    </xf>
    <xf numFmtId="0" fontId="7" fillId="6" borderId="26" xfId="3" applyFont="1" applyFill="1" applyBorder="1">
      <alignment horizontal="right" vertical="center" wrapText="1"/>
    </xf>
    <xf numFmtId="0" fontId="35" fillId="0" borderId="0" xfId="12" applyFont="1" applyAlignment="1">
      <alignment horizontal="center" vertical="center" wrapText="1" readingOrder="1"/>
    </xf>
    <xf numFmtId="0" fontId="19" fillId="0" borderId="0" xfId="12" applyFont="1" applyAlignment="1">
      <alignment horizontal="center" vertical="center" wrapText="1" readingOrder="1"/>
    </xf>
    <xf numFmtId="1" fontId="12" fillId="6" borderId="27" xfId="4" applyFont="1" applyFill="1" applyBorder="1">
      <alignment horizontal="left" vertical="center" wrapText="1"/>
    </xf>
    <xf numFmtId="1" fontId="12" fillId="6" borderId="28" xfId="4" applyFont="1" applyFill="1" applyBorder="1">
      <alignment horizontal="left" vertical="center" wrapText="1"/>
    </xf>
    <xf numFmtId="1" fontId="12" fillId="6" borderId="29" xfId="4" applyFont="1" applyFill="1" applyBorder="1">
      <alignment horizontal="left" vertical="center" wrapText="1"/>
    </xf>
    <xf numFmtId="0" fontId="35" fillId="0" borderId="0" xfId="1" applyFont="1" applyAlignment="1">
      <alignment horizontal="center" vertical="center" readingOrder="2"/>
    </xf>
    <xf numFmtId="0" fontId="7" fillId="6" borderId="10" xfId="6" applyFont="1" applyFill="1" applyBorder="1" applyAlignment="1">
      <alignment horizontal="center" vertical="center" wrapText="1"/>
    </xf>
    <xf numFmtId="0" fontId="7" fillId="6" borderId="31" xfId="3" applyFont="1" applyFill="1" applyBorder="1">
      <alignment horizontal="right" vertical="center" wrapText="1"/>
    </xf>
    <xf numFmtId="1" fontId="12" fillId="6" borderId="30" xfId="4" applyFont="1" applyFill="1" applyBorder="1">
      <alignment horizontal="left" vertical="center" wrapText="1"/>
    </xf>
    <xf numFmtId="0" fontId="22" fillId="5" borderId="0" xfId="1" applyFont="1" applyFill="1" applyAlignment="1">
      <alignment horizontal="center" vertical="center" readingOrder="2"/>
    </xf>
    <xf numFmtId="0" fontId="8" fillId="0" borderId="0" xfId="1" applyFont="1" applyAlignment="1">
      <alignment horizontal="center" vertical="center" readingOrder="1"/>
    </xf>
    <xf numFmtId="0" fontId="7" fillId="6" borderId="51" xfId="3" applyFont="1" applyFill="1" applyBorder="1">
      <alignment horizontal="right" vertical="center" wrapText="1"/>
    </xf>
    <xf numFmtId="0" fontId="22" fillId="0" borderId="0" xfId="12" applyFont="1" applyBorder="1" applyAlignment="1">
      <alignment horizontal="center" vertical="center" wrapText="1" readingOrder="2"/>
    </xf>
    <xf numFmtId="1" fontId="7" fillId="0" borderId="0" xfId="0" applyNumberFormat="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0" fontId="35" fillId="0" borderId="0" xfId="13" applyFont="1" applyAlignment="1">
      <alignment horizontal="center" vertical="center" wrapText="1" readingOrder="1"/>
    </xf>
    <xf numFmtId="0" fontId="19" fillId="0" borderId="0" xfId="13" applyFont="1" applyAlignment="1">
      <alignment horizontal="center" vertical="center" wrapText="1" readingOrder="1"/>
    </xf>
    <xf numFmtId="1" fontId="12" fillId="6" borderId="44" xfId="4" applyFont="1" applyFill="1" applyBorder="1">
      <alignment horizontal="left" vertical="center" wrapText="1"/>
    </xf>
    <xf numFmtId="1" fontId="12" fillId="6" borderId="45" xfId="4" applyFont="1" applyFill="1" applyBorder="1">
      <alignment horizontal="left" vertical="center" wrapText="1"/>
    </xf>
    <xf numFmtId="1" fontId="12" fillId="6" borderId="46" xfId="4" applyFont="1" applyFill="1" applyBorder="1">
      <alignment horizontal="left" vertical="center" wrapText="1"/>
    </xf>
    <xf numFmtId="167" fontId="8" fillId="0" borderId="0" xfId="0" applyNumberFormat="1" applyFont="1" applyAlignment="1">
      <alignment horizontal="center" vertical="center"/>
    </xf>
    <xf numFmtId="0" fontId="22" fillId="5" borderId="0" xfId="1" applyFont="1" applyFill="1" applyAlignment="1">
      <alignment horizontal="center" vertical="center"/>
    </xf>
    <xf numFmtId="0" fontId="12" fillId="5" borderId="14" xfId="31" applyFont="1" applyFill="1" applyBorder="1" applyAlignment="1">
      <alignment horizontal="center" vertical="center" readingOrder="2"/>
    </xf>
    <xf numFmtId="0" fontId="20" fillId="6" borderId="19" xfId="6" applyFont="1" applyFill="1" applyBorder="1">
      <alignment horizontal="center" vertical="center" wrapText="1"/>
    </xf>
    <xf numFmtId="0" fontId="20" fillId="6" borderId="9" xfId="6" applyFont="1" applyFill="1" applyBorder="1">
      <alignment horizontal="center" vertical="center" wrapText="1"/>
    </xf>
    <xf numFmtId="0" fontId="20" fillId="6" borderId="11" xfId="6" applyFont="1" applyFill="1" applyBorder="1">
      <alignment horizontal="center" vertical="center" wrapText="1"/>
    </xf>
    <xf numFmtId="167" fontId="19" fillId="0" borderId="0" xfId="0" applyNumberFormat="1" applyFont="1" applyAlignment="1">
      <alignment horizontal="center" vertical="center"/>
    </xf>
    <xf numFmtId="1" fontId="22" fillId="0" borderId="0" xfId="13" applyNumberFormat="1" applyFont="1" applyAlignment="1">
      <alignment horizontal="center" vertical="center" readingOrder="2"/>
    </xf>
    <xf numFmtId="1" fontId="7" fillId="6" borderId="33" xfId="5" applyFont="1" applyFill="1" applyBorder="1" applyAlignment="1">
      <alignment horizontal="center" vertical="center"/>
    </xf>
    <xf numFmtId="1" fontId="7" fillId="6" borderId="32" xfId="5" applyFont="1" applyFill="1" applyBorder="1" applyAlignment="1">
      <alignment horizontal="center" vertical="center"/>
    </xf>
    <xf numFmtId="1" fontId="7" fillId="6" borderId="42" xfId="5" applyFont="1" applyFill="1" applyBorder="1" applyAlignment="1">
      <alignment horizontal="center" vertical="center"/>
    </xf>
    <xf numFmtId="1" fontId="7" fillId="6" borderId="43" xfId="5" applyFont="1" applyFill="1" applyBorder="1" applyAlignment="1">
      <alignment horizontal="center" vertical="center"/>
    </xf>
    <xf numFmtId="1" fontId="7" fillId="6" borderId="35" xfId="5" applyFont="1" applyFill="1" applyBorder="1" applyAlignment="1">
      <alignment horizontal="center" vertical="center"/>
    </xf>
    <xf numFmtId="1" fontId="7" fillId="6" borderId="34" xfId="5" applyFont="1" applyFill="1" applyBorder="1" applyAlignment="1">
      <alignment horizontal="center" vertical="center"/>
    </xf>
    <xf numFmtId="1" fontId="7" fillId="6" borderId="48" xfId="13" applyNumberFormat="1" applyFont="1" applyFill="1" applyBorder="1" applyAlignment="1">
      <alignment horizontal="center" vertical="center"/>
    </xf>
    <xf numFmtId="1" fontId="7" fillId="6" borderId="50" xfId="13" applyNumberFormat="1" applyFont="1" applyFill="1" applyBorder="1" applyAlignment="1">
      <alignment horizontal="center" vertical="center"/>
    </xf>
    <xf numFmtId="1" fontId="7" fillId="6" borderId="49" xfId="13" applyNumberFormat="1" applyFont="1" applyFill="1" applyBorder="1" applyAlignment="1">
      <alignment horizontal="center" vertical="center"/>
    </xf>
    <xf numFmtId="0" fontId="20" fillId="6" borderId="33" xfId="6" applyFont="1" applyFill="1" applyBorder="1" applyAlignment="1">
      <alignment horizontal="center" vertical="center" wrapText="1"/>
    </xf>
    <xf numFmtId="0" fontId="20" fillId="6" borderId="32" xfId="6" applyFont="1" applyFill="1" applyBorder="1" applyAlignment="1">
      <alignment horizontal="center" vertical="center" wrapText="1"/>
    </xf>
    <xf numFmtId="0" fontId="20" fillId="6" borderId="42" xfId="6" applyFont="1" applyFill="1" applyBorder="1" applyAlignment="1">
      <alignment horizontal="center" vertical="center" wrapText="1"/>
    </xf>
    <xf numFmtId="0" fontId="20" fillId="6" borderId="43" xfId="6" applyFont="1" applyFill="1" applyBorder="1" applyAlignment="1">
      <alignment horizontal="center" vertical="center" wrapText="1"/>
    </xf>
    <xf numFmtId="0" fontId="20" fillId="6" borderId="35" xfId="6" applyFont="1" applyFill="1" applyBorder="1" applyAlignment="1">
      <alignment horizontal="center" vertical="center" wrapText="1"/>
    </xf>
    <xf numFmtId="0" fontId="20" fillId="6" borderId="34" xfId="6" applyFont="1" applyFill="1" applyBorder="1" applyAlignment="1">
      <alignment horizontal="center" vertical="center" wrapText="1"/>
    </xf>
    <xf numFmtId="0" fontId="7" fillId="6" borderId="33" xfId="6" applyFont="1" applyFill="1" applyBorder="1" applyAlignment="1">
      <alignment horizontal="center" wrapText="1"/>
    </xf>
    <xf numFmtId="0" fontId="7" fillId="6" borderId="7" xfId="6" applyFont="1" applyFill="1" applyBorder="1" applyAlignment="1">
      <alignment horizontal="center" wrapText="1"/>
    </xf>
    <xf numFmtId="0" fontId="7" fillId="6" borderId="32" xfId="6" applyFont="1" applyFill="1" applyBorder="1" applyAlignment="1">
      <alignment horizontal="center" wrapText="1"/>
    </xf>
    <xf numFmtId="2" fontId="7" fillId="6" borderId="15" xfId="6" applyNumberFormat="1" applyFont="1" applyFill="1" applyBorder="1" applyAlignment="1">
      <alignment horizontal="center" vertical="center" wrapText="1" readingOrder="1"/>
    </xf>
    <xf numFmtId="2" fontId="7" fillId="6" borderId="10" xfId="6" applyNumberFormat="1" applyFont="1" applyFill="1" applyBorder="1" applyAlignment="1">
      <alignment horizontal="center" vertical="center" wrapText="1" readingOrder="1"/>
    </xf>
    <xf numFmtId="2" fontId="7" fillId="6" borderId="16" xfId="6" applyNumberFormat="1" applyFont="1" applyFill="1" applyBorder="1" applyAlignment="1">
      <alignment horizontal="center" vertical="center" wrapText="1" readingOrder="1"/>
    </xf>
    <xf numFmtId="0" fontId="12" fillId="6" borderId="35" xfId="6" applyFont="1" applyFill="1" applyBorder="1" applyAlignment="1">
      <alignment horizontal="center" vertical="top" wrapText="1"/>
    </xf>
    <xf numFmtId="0" fontId="12" fillId="6" borderId="8" xfId="6" applyFont="1" applyFill="1" applyBorder="1" applyAlignment="1">
      <alignment horizontal="center" vertical="top" wrapText="1"/>
    </xf>
    <xf numFmtId="0" fontId="12" fillId="6" borderId="34" xfId="6" applyFont="1" applyFill="1" applyBorder="1" applyAlignment="1">
      <alignment horizontal="center" vertical="top" wrapText="1"/>
    </xf>
    <xf numFmtId="167" fontId="22" fillId="0" borderId="0" xfId="13" applyNumberFormat="1" applyFont="1" applyAlignment="1">
      <alignment horizontal="center" vertical="center"/>
    </xf>
    <xf numFmtId="0" fontId="7" fillId="5" borderId="40" xfId="35" applyFont="1" applyFill="1" applyBorder="1" applyAlignment="1">
      <alignment horizontal="right" vertical="center" wrapText="1" readingOrder="2"/>
    </xf>
    <xf numFmtId="0" fontId="7" fillId="5" borderId="41" xfId="35" applyFont="1" applyFill="1" applyBorder="1" applyAlignment="1">
      <alignment horizontal="right" vertical="center" wrapText="1" readingOrder="2"/>
    </xf>
    <xf numFmtId="0" fontId="12" fillId="5" borderId="40" xfId="37" applyFont="1" applyFill="1" applyBorder="1">
      <alignment horizontal="left" vertical="center" wrapText="1" indent="1"/>
    </xf>
    <xf numFmtId="0" fontId="12" fillId="5" borderId="41" xfId="37" applyFont="1" applyFill="1" applyBorder="1">
      <alignment horizontal="left" vertical="center" wrapText="1" indent="1"/>
    </xf>
    <xf numFmtId="0" fontId="7" fillId="6" borderId="36" xfId="35" applyFont="1" applyFill="1" applyBorder="1" applyAlignment="1">
      <alignment horizontal="right" vertical="center" wrapText="1" readingOrder="2"/>
    </xf>
    <xf numFmtId="0" fontId="7" fillId="6" borderId="37" xfId="35" applyFont="1" applyFill="1" applyBorder="1" applyAlignment="1">
      <alignment horizontal="right" vertical="center" wrapText="1" readingOrder="2"/>
    </xf>
    <xf numFmtId="0" fontId="7" fillId="5" borderId="36" xfId="35" applyFont="1" applyFill="1" applyBorder="1" applyAlignment="1">
      <alignment horizontal="right" vertical="center" wrapText="1" readingOrder="2"/>
    </xf>
    <xf numFmtId="0" fontId="7" fillId="5" borderId="37" xfId="35" applyFont="1" applyFill="1" applyBorder="1" applyAlignment="1">
      <alignment horizontal="right" vertical="center" wrapText="1" readingOrder="2"/>
    </xf>
    <xf numFmtId="167" fontId="8" fillId="0" borderId="0" xfId="13" applyNumberFormat="1" applyFont="1" applyAlignment="1">
      <alignment horizontal="center" vertical="center"/>
    </xf>
    <xf numFmtId="1" fontId="8" fillId="5" borderId="0" xfId="13" applyNumberFormat="1" applyFont="1" applyFill="1" applyAlignment="1">
      <alignment horizontal="center" vertical="center"/>
    </xf>
    <xf numFmtId="0" fontId="7" fillId="5" borderId="38" xfId="35" applyFont="1" applyFill="1" applyBorder="1" applyAlignment="1">
      <alignment horizontal="right" vertical="center" wrapText="1" readingOrder="2"/>
    </xf>
    <xf numFmtId="0" fontId="7" fillId="5" borderId="39" xfId="35" applyFont="1" applyFill="1" applyBorder="1" applyAlignment="1">
      <alignment horizontal="right" vertical="center" wrapText="1" readingOrder="2"/>
    </xf>
    <xf numFmtId="0" fontId="7" fillId="6" borderId="19" xfId="6" applyFont="1" applyFill="1" applyBorder="1" applyAlignment="1">
      <alignment horizontal="center" vertical="center" wrapText="1"/>
    </xf>
    <xf numFmtId="0" fontId="7" fillId="6" borderId="11" xfId="6" applyFont="1" applyFill="1" applyBorder="1" applyAlignment="1">
      <alignment horizontal="center" vertical="center" wrapText="1"/>
    </xf>
    <xf numFmtId="0" fontId="12" fillId="6" borderId="33" xfId="6" applyFont="1" applyFill="1" applyBorder="1">
      <alignment horizontal="center" vertical="center" wrapText="1"/>
    </xf>
    <xf numFmtId="0" fontId="12" fillId="6" borderId="32" xfId="6" applyFont="1" applyFill="1" applyBorder="1">
      <alignment horizontal="center" vertical="center" wrapText="1"/>
    </xf>
    <xf numFmtId="0" fontId="12" fillId="6" borderId="42" xfId="6" applyFont="1" applyFill="1" applyBorder="1">
      <alignment horizontal="center" vertical="center" wrapText="1"/>
    </xf>
    <xf numFmtId="0" fontId="12" fillId="6" borderId="43" xfId="6" applyFont="1" applyFill="1" applyBorder="1">
      <alignment horizontal="center" vertical="center" wrapText="1"/>
    </xf>
    <xf numFmtId="0" fontId="12" fillId="6" borderId="35" xfId="6" applyFont="1" applyFill="1" applyBorder="1">
      <alignment horizontal="center" vertical="center" wrapText="1"/>
    </xf>
    <xf numFmtId="0" fontId="12" fillId="6" borderId="34" xfId="6" applyFont="1" applyFill="1" applyBorder="1">
      <alignment horizontal="center" vertical="center" wrapText="1"/>
    </xf>
    <xf numFmtId="0" fontId="7" fillId="6" borderId="15" xfId="6" applyFont="1" applyFill="1" applyBorder="1" applyAlignment="1">
      <alignment horizontal="center" wrapText="1"/>
    </xf>
    <xf numFmtId="0" fontId="5" fillId="6" borderId="10" xfId="13" applyFont="1" applyFill="1" applyBorder="1" applyAlignment="1"/>
    <xf numFmtId="0" fontId="57" fillId="6" borderId="10" xfId="6" applyFont="1" applyFill="1" applyBorder="1" applyAlignment="1">
      <alignment horizontal="center" vertical="top" wrapText="1"/>
    </xf>
    <xf numFmtId="0" fontId="57" fillId="6" borderId="16" xfId="6" applyFont="1" applyFill="1" applyBorder="1" applyAlignment="1">
      <alignment horizontal="center" vertical="top" wrapText="1"/>
    </xf>
    <xf numFmtId="1" fontId="8" fillId="0" borderId="0" xfId="13" applyNumberFormat="1" applyFont="1" applyBorder="1" applyAlignment="1">
      <alignment horizontal="center" vertical="center"/>
    </xf>
    <xf numFmtId="0" fontId="7" fillId="5" borderId="11" xfId="35" applyFont="1" applyFill="1" applyBorder="1" applyAlignment="1">
      <alignment horizontal="right" vertical="center" wrapText="1" readingOrder="2"/>
    </xf>
    <xf numFmtId="0" fontId="7" fillId="6" borderId="13" xfId="31" applyFont="1" applyFill="1" applyBorder="1" applyAlignment="1">
      <alignment horizontal="center" vertical="center" wrapText="1"/>
    </xf>
    <xf numFmtId="1" fontId="7" fillId="5" borderId="19" xfId="34" applyNumberFormat="1" applyFont="1" applyFill="1" applyBorder="1">
      <alignment horizontal="right" vertical="center" indent="1"/>
    </xf>
  </cellXfs>
  <cellStyles count="50">
    <cellStyle name="Comma" xfId="43" builtinId="3"/>
    <cellStyle name="Comma 2" xfId="46"/>
    <cellStyle name="H1" xfId="1"/>
    <cellStyle name="H2" xfId="2"/>
    <cellStyle name="had" xfId="3"/>
    <cellStyle name="had0" xfId="4"/>
    <cellStyle name="Had1" xfId="5"/>
    <cellStyle name="Had2" xfId="6"/>
    <cellStyle name="Had3" xfId="7"/>
    <cellStyle name="Had3 2" xfId="8"/>
    <cellStyle name="Had3 3" xfId="9"/>
    <cellStyle name="inxa" xfId="10"/>
    <cellStyle name="inxe" xfId="11"/>
    <cellStyle name="Normal" xfId="0" builtinId="0"/>
    <cellStyle name="Normal 2" xfId="12"/>
    <cellStyle name="Normal 2 2" xfId="13"/>
    <cellStyle name="Normal 2 3" xfId="14"/>
    <cellStyle name="Normal 2 4" xfId="49"/>
    <cellStyle name="Normal 3" xfId="15"/>
    <cellStyle name="Normal 3 2" xfId="16"/>
    <cellStyle name="Normal 3 3" xfId="17"/>
    <cellStyle name="Normal 4" xfId="18"/>
    <cellStyle name="Normal 5" xfId="19"/>
    <cellStyle name="Normal 5 2" xfId="44"/>
    <cellStyle name="Normal 5 3" xfId="47"/>
    <cellStyle name="Normal 5 3 2" xfId="48"/>
    <cellStyle name="Normal 6" xfId="20"/>
    <cellStyle name="Normal 7" xfId="21"/>
    <cellStyle name="Normal 9" xfId="45"/>
    <cellStyle name="NotA" xfId="22"/>
    <cellStyle name="Note" xfId="23" builtinId="10" customBuiltin="1"/>
    <cellStyle name="Note 2" xfId="24"/>
    <cellStyle name="Note 3" xfId="25"/>
    <cellStyle name="Percent" xfId="26" builtinId="5"/>
    <cellStyle name="Percent 2" xfId="27"/>
    <cellStyle name="Percent 3" xfId="28"/>
    <cellStyle name="T1" xfId="29"/>
    <cellStyle name="T2" xfId="30"/>
    <cellStyle name="Total" xfId="31" builtinId="25" customBuiltin="1"/>
    <cellStyle name="Total 2" xfId="32"/>
    <cellStyle name="Total 3" xfId="33"/>
    <cellStyle name="Total1" xfId="34"/>
    <cellStyle name="TXT1" xfId="35"/>
    <cellStyle name="TXT2" xfId="36"/>
    <cellStyle name="TXT3" xfId="37"/>
    <cellStyle name="TXT4" xfId="38"/>
    <cellStyle name="TXT5" xfId="39"/>
    <cellStyle name="عادي_الفصل الأول الإحصاءات الزراعية" xfId="40"/>
    <cellStyle name="عملة [0]_الفصل الأول الإحصاءات الزراعية" xfId="41"/>
    <cellStyle name="عملة_الفصل الأول الإحصاءات الزراعية"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pieChart>
        <c:varyColors val="1"/>
        <c:ser>
          <c:idx val="0"/>
          <c:order val="0"/>
          <c:dPt>
            <c:idx val="3"/>
            <c:bubble3D val="0"/>
            <c:explosion val="6"/>
            <c:extLst xmlns:c16r2="http://schemas.microsoft.com/office/drawing/2015/06/chart">
              <c:ext xmlns:c16="http://schemas.microsoft.com/office/drawing/2014/chart" uri="{C3380CC4-5D6E-409C-BE32-E72D297353CC}">
                <c16:uniqueId val="{00000000-170E-4743-8552-3D220E9F7B68}"/>
              </c:ext>
            </c:extLst>
          </c:dPt>
          <c:dLbls>
            <c:dLbl>
              <c:idx val="0"/>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0.18034704588039652"/>
                  <c:y val="-8.2986316865895179E-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70E-4743-8552-3D220E9F7B68}"/>
                </c:ext>
              </c:extLst>
            </c:dLbl>
            <c:dLbl>
              <c:idx val="2"/>
              <c:layout>
                <c:manualLayout>
                  <c:x val="0.16220231174444311"/>
                  <c:y val="-7.8212138470541828E-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70E-4743-8552-3D220E9F7B68}"/>
                </c:ext>
              </c:extLst>
            </c:dLbl>
            <c:dLbl>
              <c:idx val="3"/>
              <c:layout>
                <c:manualLayout>
                  <c:x val="-3.4285953837456501E-2"/>
                  <c:y val="2.1879137995158889E-2"/>
                </c:manualLayout>
              </c:layout>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70E-4743-8552-3D220E9F7B68}"/>
                </c:ext>
              </c:extLst>
            </c:dLbl>
            <c:dLbl>
              <c:idx val="4"/>
              <c:layout>
                <c:manualLayout>
                  <c:x val="0.10200644700547035"/>
                  <c:y val="0.186224093897814"/>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70E-4743-8552-3D220E9F7B68}"/>
                </c:ext>
              </c:extLst>
            </c:dLbl>
            <c:spPr>
              <a:noFill/>
              <a:ln>
                <a:noFill/>
              </a:ln>
              <a:effectLst/>
            </c:spPr>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Gr_1!$B$37:$B$41</c:f>
              <c:strCache>
                <c:ptCount val="5"/>
                <c:pt idx="0">
                  <c:v> الحبوب
Cereals</c:v>
                </c:pt>
                <c:pt idx="1">
                  <c:v>الأعلاف الخضراء
Green fodder</c:v>
                </c:pt>
                <c:pt idx="2">
                  <c:v>الخضروات
Vegetables    </c:v>
                </c:pt>
                <c:pt idx="3">
                  <c:v> الفاكهة
Fruits  </c:v>
                </c:pt>
                <c:pt idx="4">
                  <c:v> النخيل
Date palm</c:v>
                </c:pt>
              </c:strCache>
            </c:strRef>
          </c:cat>
          <c:val>
            <c:numRef>
              <c:f>Gr_1!$C$37:$C$41</c:f>
              <c:numCache>
                <c:formatCode>0.0%</c:formatCode>
                <c:ptCount val="5"/>
                <c:pt idx="0">
                  <c:v>2.0222676664394455E-2</c:v>
                </c:pt>
                <c:pt idx="1">
                  <c:v>0.57986821177005221</c:v>
                </c:pt>
                <c:pt idx="2">
                  <c:v>0.21033098538211012</c:v>
                </c:pt>
                <c:pt idx="3">
                  <c:v>6.4379307733090961E-3</c:v>
                </c:pt>
                <c:pt idx="4">
                  <c:v>0.18314019541013407</c:v>
                </c:pt>
              </c:numCache>
            </c:numRef>
          </c:val>
          <c:extLst xmlns:c16r2="http://schemas.microsoft.com/office/drawing/2015/06/chart">
            <c:ext xmlns:c16="http://schemas.microsoft.com/office/drawing/2014/chart" uri="{C3380CC4-5D6E-409C-BE32-E72D297353CC}">
              <c16:uniqueId val="{00000005-170E-4743-8552-3D220E9F7B68}"/>
            </c:ext>
          </c:extLst>
        </c:ser>
        <c:dLbls>
          <c:showLegendKey val="0"/>
          <c:showVal val="0"/>
          <c:showCatName val="0"/>
          <c:showSerName val="0"/>
          <c:showPercent val="0"/>
          <c:showBubbleSize val="0"/>
          <c:showLeaderLines val="1"/>
        </c:dLbls>
        <c:firstSliceAng val="360"/>
      </c:pieChart>
      <c:spPr>
        <a:noFill/>
      </c:spPr>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0278348560692957E-2"/>
          <c:w val="0.90796677812533699"/>
          <c:h val="0.85423565540635871"/>
        </c:manualLayout>
      </c:layout>
      <c:barChart>
        <c:barDir val="col"/>
        <c:grouping val="clustered"/>
        <c:varyColors val="0"/>
        <c:ser>
          <c:idx val="0"/>
          <c:order val="0"/>
          <c:invertIfNegative val="0"/>
          <c:dLbls>
            <c:spPr>
              <a:noFill/>
              <a:ln>
                <a:noFill/>
              </a:ln>
              <a:effectLst/>
            </c:spPr>
            <c:txPr>
              <a:bodyPr/>
              <a:lstStyle/>
              <a:p>
                <a:pPr>
                  <a:defRPr sz="1000" b="1">
                    <a:latin typeface="Arial" panose="020B0604020202020204" pitchFamily="34" charset="0"/>
                    <a:cs typeface="Arial" panose="020B0604020202020204" pitchFamily="34" charset="0"/>
                  </a:defRPr>
                </a:pPr>
                <a:endParaRPr lang="ar-Q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38165</c:v>
                </c:pt>
                <c:pt idx="1">
                  <c:v>994858</c:v>
                </c:pt>
                <c:pt idx="2">
                  <c:v>409840</c:v>
                </c:pt>
                <c:pt idx="3">
                  <c:v>126029</c:v>
                </c:pt>
                <c:pt idx="4">
                  <c:v>8325</c:v>
                </c:pt>
              </c:numCache>
            </c:numRef>
          </c:val>
          <c:extLst xmlns:c16r2="http://schemas.microsoft.com/office/drawing/2015/06/char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axId val="93261824"/>
        <c:axId val="93263360"/>
      </c:barChart>
      <c:catAx>
        <c:axId val="93261824"/>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ar-QA"/>
          </a:p>
        </c:txPr>
        <c:crossAx val="93263360"/>
        <c:crosses val="autoZero"/>
        <c:auto val="1"/>
        <c:lblAlgn val="ctr"/>
        <c:lblOffset val="100"/>
        <c:noMultiLvlLbl val="0"/>
      </c:catAx>
      <c:valAx>
        <c:axId val="93263360"/>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ar-QA"/>
          </a:p>
        </c:txPr>
        <c:crossAx val="93261824"/>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93296128"/>
        <c:axId val="93297664"/>
        <c:axId val="0"/>
      </c:bar3DChart>
      <c:catAx>
        <c:axId val="93296128"/>
        <c:scaling>
          <c:orientation val="minMax"/>
        </c:scaling>
        <c:delete val="0"/>
        <c:axPos val="b"/>
        <c:numFmt formatCode="General" sourceLinked="0"/>
        <c:majorTickMark val="none"/>
        <c:minorTickMark val="none"/>
        <c:tickLblPos val="nextTo"/>
        <c:txPr>
          <a:bodyPr/>
          <a:lstStyle/>
          <a:p>
            <a:pPr>
              <a:defRPr lang="ar-QA"/>
            </a:pPr>
            <a:endParaRPr lang="ar-QA"/>
          </a:p>
        </c:txPr>
        <c:crossAx val="93297664"/>
        <c:crosses val="autoZero"/>
        <c:auto val="1"/>
        <c:lblAlgn val="ctr"/>
        <c:lblOffset val="100"/>
        <c:noMultiLvlLbl val="0"/>
      </c:catAx>
      <c:valAx>
        <c:axId val="93297664"/>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ar-QA"/>
          </a:p>
        </c:txPr>
        <c:crossAx val="9329612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942975</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076800" y="66675"/>
          <a:ext cx="4705350" cy="263842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Arial"/>
            </a:rPr>
            <a:t>@_</a:t>
          </a:r>
          <a:endParaRPr lang="en-US" sz="4000" b="1">
            <a:solidFill>
              <a:srgbClr val="0000FF"/>
            </a:solidFill>
            <a:effectLst/>
            <a:latin typeface="AGA Arabesque Desktop" pitchFamily="2" charset="2"/>
            <a:ea typeface="Calibri"/>
            <a:cs typeface="Arial"/>
          </a:endParaRPr>
        </a:p>
        <a:p>
          <a:pPr algn="ctr" rtl="1">
            <a:lnSpc>
              <a:spcPct val="100000"/>
            </a:lnSpc>
            <a:spcBef>
              <a:spcPts val="0"/>
            </a:spcBef>
            <a:spcAft>
              <a:spcPts val="0"/>
            </a:spcAft>
            <a:tabLst>
              <a:tab pos="1838325" algn="l"/>
              <a:tab pos="2743200" algn="ctr"/>
            </a:tabLst>
          </a:pPr>
          <a:r>
            <a:rPr lang="ar-QA" sz="2800" b="1">
              <a:solidFill>
                <a:srgbClr val="0000FF"/>
              </a:solidFill>
              <a:effectLst/>
              <a:latin typeface="+mn-lt"/>
              <a:ea typeface="Calibri"/>
              <a:cs typeface="+mn-cs"/>
            </a:rPr>
            <a:t>الاحصاءات الاقتصادية</a:t>
          </a:r>
          <a:endParaRPr lang="en-US" sz="2800" b="1">
            <a:solidFill>
              <a:srgbClr val="0000FF"/>
            </a:solidFill>
            <a:effectLst/>
            <a:latin typeface="+mn-lt"/>
            <a:ea typeface="Calibri"/>
            <a:cs typeface="+mn-cs"/>
          </a:endParaRPr>
        </a:p>
        <a:p>
          <a:pPr algn="ctr" rtl="1">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SECOND SECTION</a:t>
          </a: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ECONOMIC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38100</xdr:colOff>
      <xdr:row>0</xdr:row>
      <xdr:rowOff>7620</xdr:rowOff>
    </xdr:from>
    <xdr:to>
      <xdr:col>0</xdr:col>
      <xdr:colOff>4810125</xdr:colOff>
      <xdr:row>4</xdr:row>
      <xdr:rowOff>55245</xdr:rowOff>
    </xdr:to>
    <xdr:pic>
      <xdr:nvPicPr>
        <xdr:cNvPr id="326868" name="Picture 5" descr="ORNA430.WMF">
          <a:extLst>
            <a:ext uri="{FF2B5EF4-FFF2-40B4-BE49-F238E27FC236}">
              <a16:creationId xmlns="" xmlns:a16="http://schemas.microsoft.com/office/drawing/2014/main" id="{00000000-0008-0000-0000-0000D4FC0400}"/>
            </a:ext>
          </a:extLst>
        </xdr:cNvPr>
        <xdr:cNvPicPr>
          <a:picLocks noChangeAspect="1"/>
        </xdr:cNvPicPr>
      </xdr:nvPicPr>
      <xdr:blipFill>
        <a:blip xmlns:r="http://schemas.openxmlformats.org/officeDocument/2006/relationships" r:embed="rId1"/>
        <a:srcRect/>
        <a:stretch>
          <a:fillRect/>
        </a:stretch>
      </xdr:blipFill>
      <xdr:spPr bwMode="auto">
        <a:xfrm rot="-5400000">
          <a:off x="10237864335" y="-998220"/>
          <a:ext cx="2760345" cy="477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399960</xdr:colOff>
      <xdr:row>2</xdr:row>
      <xdr:rowOff>194640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68656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225120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553238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225120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553238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 xmlns:a16="http://schemas.microsoft.com/office/drawing/2014/main"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720000</xdr:colOff>
      <xdr:row>1</xdr:row>
      <xdr:rowOff>194640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8587528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225120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553238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468540</xdr:colOff>
      <xdr:row>2</xdr:row>
      <xdr:rowOff>179400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57226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468540</xdr:colOff>
      <xdr:row>2</xdr:row>
      <xdr:rowOff>202260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84658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468540</xdr:colOff>
      <xdr:row>2</xdr:row>
      <xdr:rowOff>141300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70942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468540</xdr:colOff>
      <xdr:row>2</xdr:row>
      <xdr:rowOff>87960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522758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225120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624866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9526</xdr:colOff>
      <xdr:row>0</xdr:row>
      <xdr:rowOff>180975</xdr:rowOff>
    </xdr:to>
    <xdr:pic>
      <xdr:nvPicPr>
        <xdr:cNvPr id="4" name="Picture 8" descr="logo">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96452350" y="9525"/>
          <a:ext cx="9525" cy="171450"/>
        </a:xfrm>
        <a:prstGeom prst="rect">
          <a:avLst/>
        </a:prstGeom>
        <a:noFill/>
        <a:ln w="9525">
          <a:noFill/>
          <a:miter lim="800000"/>
          <a:headEnd/>
          <a:tailEnd/>
        </a:ln>
      </xdr:spPr>
    </xdr:pic>
    <xdr:clientData/>
  </xdr:twoCellAnchor>
  <xdr:twoCellAnchor editAs="oneCell">
    <xdr:from>
      <xdr:col>0</xdr:col>
      <xdr:colOff>3103703</xdr:colOff>
      <xdr:row>0</xdr:row>
      <xdr:rowOff>0</xdr:rowOff>
    </xdr:from>
    <xdr:to>
      <xdr:col>2</xdr:col>
      <xdr:colOff>235376</xdr:colOff>
      <xdr:row>1</xdr:row>
      <xdr:rowOff>6218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31038042"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rgbClr val="0000FF"/>
              </a:solidFill>
              <a:effectLst/>
              <a:latin typeface="AGA Arabesque Desktop" panose="05000000000000000000" pitchFamily="2" charset="2"/>
              <a:ea typeface="Calibri"/>
              <a:cs typeface="+mn-cs"/>
            </a:rPr>
            <a:t>!+</a:t>
          </a:r>
          <a:r>
            <a:rPr lang="en-US" sz="2800" b="1">
              <a:solidFill>
                <a:srgbClr val="0000FF"/>
              </a:solidFill>
              <a:effectLst/>
              <a:latin typeface="+mn-lt"/>
              <a:ea typeface="Calibri"/>
              <a:cs typeface="+mn-cs"/>
            </a:rPr>
            <a:t>     </a:t>
          </a:r>
        </a:p>
        <a:p>
          <a:pPr algn="ctr" rtl="1">
            <a:lnSpc>
              <a:spcPct val="100000"/>
            </a:lnSpc>
            <a:spcBef>
              <a:spcPts val="0"/>
            </a:spcBef>
            <a:spcAft>
              <a:spcPts val="0"/>
            </a:spcAft>
          </a:pPr>
          <a:r>
            <a:rPr lang="ar-QA" sz="2800" b="1">
              <a:solidFill>
                <a:srgbClr val="0000FF"/>
              </a:solidFill>
              <a:effectLst/>
              <a:latin typeface="+mn-lt"/>
              <a:ea typeface="Calibri"/>
              <a:cs typeface="+mn-cs"/>
            </a:rPr>
            <a:t>الاحصاءات الزراعية</a:t>
          </a:r>
          <a:endParaRPr lang="en-US" sz="2800" b="1">
            <a:solidFill>
              <a:srgbClr val="0000FF"/>
            </a:solidFill>
            <a:effectLst/>
            <a:latin typeface="+mn-lt"/>
            <a:ea typeface="Calibri"/>
            <a:cs typeface="+mn-cs"/>
          </a:endParaRPr>
        </a:p>
        <a:p>
          <a:pPr algn="ctr" rtl="1">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 CHAPTER 1</a:t>
          </a: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AGRICULTURAL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83820</xdr:colOff>
      <xdr:row>0</xdr:row>
      <xdr:rowOff>45720</xdr:rowOff>
    </xdr:from>
    <xdr:to>
      <xdr:col>0</xdr:col>
      <xdr:colOff>4855845</xdr:colOff>
      <xdr:row>5</xdr:row>
      <xdr:rowOff>17145</xdr:rowOff>
    </xdr:to>
    <xdr:pic>
      <xdr:nvPicPr>
        <xdr:cNvPr id="374980" name="Picture 5" descr="ORNA430.WMF">
          <a:extLst>
            <a:ext uri="{FF2B5EF4-FFF2-40B4-BE49-F238E27FC236}">
              <a16:creationId xmlns="" xmlns:a16="http://schemas.microsoft.com/office/drawing/2014/main"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818615" y="-960120"/>
          <a:ext cx="2760345" cy="477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 xmlns:a16="http://schemas.microsoft.com/office/drawing/2014/main"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2956560</xdr:colOff>
      <xdr:row>0</xdr:row>
      <xdr:rowOff>0</xdr:rowOff>
    </xdr:from>
    <xdr:to>
      <xdr:col>2</xdr:col>
      <xdr:colOff>224700</xdr:colOff>
      <xdr:row>1</xdr:row>
      <xdr:rowOff>141300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552476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2</xdr:row>
      <xdr:rowOff>225120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518948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399960</xdr:colOff>
      <xdr:row>2</xdr:row>
      <xdr:rowOff>255600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73990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74085</xdr:colOff>
      <xdr:row>5</xdr:row>
      <xdr:rowOff>95250</xdr:rowOff>
    </xdr:from>
    <xdr:to>
      <xdr:col>11</xdr:col>
      <xdr:colOff>550333</xdr:colOff>
      <xdr:row>28</xdr:row>
      <xdr:rowOff>84667</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80766</xdr:colOff>
      <xdr:row>2</xdr:row>
      <xdr:rowOff>145533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8203733"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537120</xdr:colOff>
      <xdr:row>2</xdr:row>
      <xdr:rowOff>225120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609626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399960</xdr:colOff>
      <xdr:row>3</xdr:row>
      <xdr:rowOff>72720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410744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rightToLeft="1" tabSelected="1" view="pageBreakPreview" zoomScaleSheetLayoutView="100" workbookViewId="0">
      <selection activeCell="L4" sqref="L4"/>
    </sheetView>
  </sheetViews>
  <sheetFormatPr defaultColWidth="9.140625" defaultRowHeight="12.75" x14ac:dyDescent="0.2"/>
  <cols>
    <col min="1" max="1" width="71.7109375" style="23" customWidth="1"/>
    <col min="2" max="16384" width="9.140625" style="23"/>
  </cols>
  <sheetData>
    <row r="1" spans="1:1" ht="21" customHeight="1" x14ac:dyDescent="0.2"/>
    <row r="2" spans="1:1" s="56" customFormat="1" ht="69" customHeight="1" x14ac:dyDescent="0.2">
      <c r="A2" s="55"/>
    </row>
    <row r="3" spans="1:1" s="105" customFormat="1" ht="48.75" customHeight="1" x14ac:dyDescent="0.2">
      <c r="A3" s="104"/>
    </row>
    <row r="4" spans="1:1" s="56" customFormat="1" ht="75" customHeight="1" x14ac:dyDescent="0.2">
      <c r="A4" s="57"/>
    </row>
    <row r="5" spans="1:1" s="24" customFormat="1" ht="6" customHeight="1" x14ac:dyDescent="0.2">
      <c r="A5" s="25"/>
    </row>
    <row r="8" spans="1:1" x14ac:dyDescent="0.2">
      <c r="A8" s="25"/>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Q46"/>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4.7109375" style="122" customWidth="1"/>
    <col min="2" max="2" width="20.7109375" style="122" customWidth="1"/>
    <col min="3" max="7" width="9.7109375" style="125" customWidth="1"/>
    <col min="8" max="8" width="20.7109375" style="122" customWidth="1"/>
    <col min="9" max="9" width="4.28515625" style="122" customWidth="1"/>
    <col min="10" max="69" width="10.7109375" style="54"/>
    <col min="70" max="16384" width="10.7109375" style="5"/>
  </cols>
  <sheetData>
    <row r="1" spans="1:69" s="118" customFormat="1" ht="20.25" customHeight="1" x14ac:dyDescent="0.2">
      <c r="A1" s="434"/>
      <c r="B1" s="435"/>
      <c r="C1" s="435"/>
      <c r="D1" s="435"/>
      <c r="E1" s="435"/>
      <c r="F1" s="435"/>
      <c r="G1" s="435"/>
      <c r="H1" s="435"/>
      <c r="I1" s="435"/>
      <c r="J1" s="137"/>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row>
    <row r="2" spans="1:69" ht="20.25" x14ac:dyDescent="0.2">
      <c r="A2" s="374" t="s">
        <v>103</v>
      </c>
      <c r="B2" s="374"/>
      <c r="C2" s="374"/>
      <c r="D2" s="374"/>
      <c r="E2" s="374"/>
      <c r="F2" s="374"/>
      <c r="G2" s="374"/>
      <c r="H2" s="374"/>
      <c r="I2" s="374"/>
    </row>
    <row r="3" spans="1:69" ht="18" x14ac:dyDescent="0.2">
      <c r="A3" s="439" t="s">
        <v>401</v>
      </c>
      <c r="B3" s="439"/>
      <c r="C3" s="439"/>
      <c r="D3" s="439"/>
      <c r="E3" s="439"/>
      <c r="F3" s="439"/>
      <c r="G3" s="439"/>
      <c r="H3" s="439"/>
      <c r="I3" s="439"/>
    </row>
    <row r="4" spans="1:69" ht="15.75" x14ac:dyDescent="0.2">
      <c r="A4" s="376" t="s">
        <v>353</v>
      </c>
      <c r="B4" s="376"/>
      <c r="C4" s="376"/>
      <c r="D4" s="376"/>
      <c r="E4" s="376"/>
      <c r="F4" s="376"/>
      <c r="G4" s="376"/>
      <c r="H4" s="376"/>
      <c r="I4" s="376"/>
    </row>
    <row r="5" spans="1:69" ht="15.75" x14ac:dyDescent="0.2">
      <c r="A5" s="376" t="s">
        <v>401</v>
      </c>
      <c r="B5" s="376"/>
      <c r="C5" s="376"/>
      <c r="D5" s="376"/>
      <c r="E5" s="376"/>
      <c r="F5" s="376"/>
      <c r="G5" s="376"/>
      <c r="H5" s="376"/>
      <c r="I5" s="376"/>
    </row>
    <row r="6" spans="1:69" s="2" customFormat="1" ht="20.100000000000001" customHeight="1" x14ac:dyDescent="0.2">
      <c r="A6" s="22" t="s">
        <v>371</v>
      </c>
      <c r="B6" s="34"/>
      <c r="C6" s="36"/>
      <c r="D6" s="36"/>
      <c r="E6" s="36"/>
      <c r="F6" s="36"/>
      <c r="G6" s="36"/>
      <c r="H6" s="34"/>
      <c r="I6" s="58" t="s">
        <v>372</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row>
    <row r="7" spans="1:69" s="3" customFormat="1" ht="17.25" customHeight="1" thickBot="1" x14ac:dyDescent="0.25">
      <c r="A7" s="431" t="s">
        <v>255</v>
      </c>
      <c r="B7" s="431"/>
      <c r="C7" s="334"/>
      <c r="D7" s="379">
        <v>2015</v>
      </c>
      <c r="E7" s="379">
        <v>2016</v>
      </c>
      <c r="F7" s="379">
        <v>2017</v>
      </c>
      <c r="G7" s="379">
        <v>2018</v>
      </c>
      <c r="H7" s="436" t="s">
        <v>311</v>
      </c>
      <c r="I7" s="436"/>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row>
    <row r="8" spans="1:69" s="3" customFormat="1" ht="17.25" customHeight="1" thickBot="1" x14ac:dyDescent="0.25">
      <c r="A8" s="432"/>
      <c r="B8" s="432"/>
      <c r="C8" s="336">
        <v>2014</v>
      </c>
      <c r="D8" s="440"/>
      <c r="E8" s="440"/>
      <c r="F8" s="440"/>
      <c r="G8" s="440"/>
      <c r="H8" s="437"/>
      <c r="I8" s="437"/>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row>
    <row r="9" spans="1:69" s="4" customFormat="1" ht="18.75" customHeight="1" x14ac:dyDescent="0.2">
      <c r="A9" s="433"/>
      <c r="B9" s="433"/>
      <c r="C9" s="335"/>
      <c r="D9" s="380"/>
      <c r="E9" s="380"/>
      <c r="F9" s="380"/>
      <c r="G9" s="380"/>
      <c r="H9" s="438"/>
      <c r="I9" s="438"/>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row>
    <row r="10" spans="1:69" s="136" customFormat="1" ht="21.2" customHeight="1" thickBot="1" x14ac:dyDescent="0.25">
      <c r="A10" s="388" t="s">
        <v>13</v>
      </c>
      <c r="B10" s="388"/>
      <c r="C10" s="202">
        <f>SUM(C11:C14)</f>
        <v>2455</v>
      </c>
      <c r="D10" s="202">
        <f>SUM(D11:D14)</f>
        <v>1614</v>
      </c>
      <c r="E10" s="123">
        <f>SUM(E11:E14)</f>
        <v>1377</v>
      </c>
      <c r="F10" s="123">
        <f>F11+F12+F13+F14</f>
        <v>1377</v>
      </c>
      <c r="G10" s="123">
        <f>G11+G12+G13+G14</f>
        <v>2309</v>
      </c>
      <c r="H10" s="393" t="s">
        <v>14</v>
      </c>
      <c r="I10" s="393"/>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row>
    <row r="11" spans="1:69" ht="18.75" customHeight="1" thickTop="1" thickBot="1" x14ac:dyDescent="0.25">
      <c r="A11" s="71"/>
      <c r="B11" s="99" t="s">
        <v>15</v>
      </c>
      <c r="C11" s="203">
        <v>5</v>
      </c>
      <c r="D11" s="203">
        <v>0</v>
      </c>
      <c r="E11" s="180">
        <v>6</v>
      </c>
      <c r="F11" s="180">
        <v>16</v>
      </c>
      <c r="G11" s="180">
        <v>15</v>
      </c>
      <c r="H11" s="72" t="s">
        <v>16</v>
      </c>
      <c r="I11" s="72"/>
    </row>
    <row r="12" spans="1:69" ht="18.75" customHeight="1" thickTop="1" thickBot="1" x14ac:dyDescent="0.25">
      <c r="A12" s="69"/>
      <c r="B12" s="98" t="s">
        <v>17</v>
      </c>
      <c r="C12" s="204">
        <v>706</v>
      </c>
      <c r="D12" s="204">
        <v>689</v>
      </c>
      <c r="E12" s="181">
        <v>672</v>
      </c>
      <c r="F12" s="181">
        <v>593</v>
      </c>
      <c r="G12" s="181">
        <v>237</v>
      </c>
      <c r="H12" s="70" t="s">
        <v>18</v>
      </c>
      <c r="I12" s="70"/>
    </row>
    <row r="13" spans="1:69" ht="18.75" customHeight="1" thickTop="1" thickBot="1" x14ac:dyDescent="0.25">
      <c r="A13" s="71"/>
      <c r="B13" s="99" t="s">
        <v>19</v>
      </c>
      <c r="C13" s="203">
        <v>1729</v>
      </c>
      <c r="D13" s="203">
        <v>876</v>
      </c>
      <c r="E13" s="180">
        <v>574</v>
      </c>
      <c r="F13" s="180">
        <v>646</v>
      </c>
      <c r="G13" s="180">
        <v>1867</v>
      </c>
      <c r="H13" s="72" t="s">
        <v>20</v>
      </c>
      <c r="I13" s="72"/>
    </row>
    <row r="14" spans="1:69" thickTop="1" thickBot="1" x14ac:dyDescent="0.25">
      <c r="A14" s="69"/>
      <c r="B14" s="98" t="s">
        <v>164</v>
      </c>
      <c r="C14" s="204">
        <v>15</v>
      </c>
      <c r="D14" s="204">
        <v>49</v>
      </c>
      <c r="E14" s="181">
        <v>125</v>
      </c>
      <c r="F14" s="181">
        <v>122</v>
      </c>
      <c r="G14" s="181">
        <v>190</v>
      </c>
      <c r="H14" s="70" t="s">
        <v>165</v>
      </c>
      <c r="I14" s="70"/>
    </row>
    <row r="15" spans="1:69" s="136" customFormat="1" ht="21.2" customHeight="1" thickTop="1" thickBot="1" x14ac:dyDescent="0.25">
      <c r="A15" s="385" t="s">
        <v>222</v>
      </c>
      <c r="B15" s="385"/>
      <c r="C15" s="190">
        <f>SUM(C16:C39)</f>
        <v>50648</v>
      </c>
      <c r="D15" s="190">
        <v>58077</v>
      </c>
      <c r="E15" s="190">
        <f>SUM(E16:E39)</f>
        <v>53596</v>
      </c>
      <c r="F15" s="190">
        <f>SUM(F16:F39)</f>
        <v>55583</v>
      </c>
      <c r="G15" s="190">
        <f>SUM(G16:G39)</f>
        <v>74652</v>
      </c>
      <c r="H15" s="386" t="s">
        <v>223</v>
      </c>
      <c r="I15" s="386"/>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row>
    <row r="16" spans="1:69" s="140" customFormat="1" thickTop="1" thickBot="1" x14ac:dyDescent="0.25">
      <c r="A16" s="69"/>
      <c r="B16" s="98" t="s">
        <v>22</v>
      </c>
      <c r="C16" s="204">
        <v>12748</v>
      </c>
      <c r="D16" s="204">
        <v>14796</v>
      </c>
      <c r="E16" s="181">
        <v>12694</v>
      </c>
      <c r="F16" s="181">
        <v>14563</v>
      </c>
      <c r="G16" s="181">
        <v>26133</v>
      </c>
      <c r="H16" s="70" t="s">
        <v>23</v>
      </c>
      <c r="I16" s="70"/>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row>
    <row r="17" spans="1:69" s="140" customFormat="1" thickTop="1" thickBot="1" x14ac:dyDescent="0.25">
      <c r="A17" s="71"/>
      <c r="B17" s="99" t="s">
        <v>24</v>
      </c>
      <c r="C17" s="203">
        <v>1018</v>
      </c>
      <c r="D17" s="203">
        <v>1015</v>
      </c>
      <c r="E17" s="180">
        <v>1026</v>
      </c>
      <c r="F17" s="180">
        <v>941</v>
      </c>
      <c r="G17" s="180">
        <v>2902</v>
      </c>
      <c r="H17" s="72" t="s">
        <v>25</v>
      </c>
      <c r="I17" s="72"/>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row>
    <row r="18" spans="1:69" thickTop="1" thickBot="1" x14ac:dyDescent="0.25">
      <c r="A18" s="69"/>
      <c r="B18" s="98" t="s">
        <v>26</v>
      </c>
      <c r="C18" s="204">
        <v>216</v>
      </c>
      <c r="D18" s="204">
        <v>173</v>
      </c>
      <c r="E18" s="181">
        <v>170</v>
      </c>
      <c r="F18" s="181">
        <v>248</v>
      </c>
      <c r="G18" s="181">
        <v>427</v>
      </c>
      <c r="H18" s="70" t="s">
        <v>27</v>
      </c>
      <c r="I18" s="70"/>
    </row>
    <row r="19" spans="1:69" s="140" customFormat="1" thickTop="1" thickBot="1" x14ac:dyDescent="0.25">
      <c r="A19" s="71"/>
      <c r="B19" s="99" t="s">
        <v>28</v>
      </c>
      <c r="C19" s="203">
        <v>9975</v>
      </c>
      <c r="D19" s="203">
        <v>11820</v>
      </c>
      <c r="E19" s="180">
        <v>13081</v>
      </c>
      <c r="F19" s="180">
        <v>11992</v>
      </c>
      <c r="G19" s="180">
        <v>17612</v>
      </c>
      <c r="H19" s="72" t="s">
        <v>29</v>
      </c>
      <c r="I19" s="72"/>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row>
    <row r="20" spans="1:69" thickTop="1" thickBot="1" x14ac:dyDescent="0.25">
      <c r="A20" s="69"/>
      <c r="B20" s="98" t="s">
        <v>448</v>
      </c>
      <c r="C20" s="204">
        <v>4119</v>
      </c>
      <c r="D20" s="204">
        <v>4305</v>
      </c>
      <c r="E20" s="181">
        <v>3655</v>
      </c>
      <c r="F20" s="181">
        <v>3645</v>
      </c>
      <c r="G20" s="181">
        <v>3638</v>
      </c>
      <c r="H20" s="70" t="s">
        <v>31</v>
      </c>
      <c r="I20" s="70"/>
    </row>
    <row r="21" spans="1:69" thickTop="1" thickBot="1" x14ac:dyDescent="0.25">
      <c r="A21" s="71"/>
      <c r="B21" s="99" t="s">
        <v>32</v>
      </c>
      <c r="C21" s="203">
        <v>3863</v>
      </c>
      <c r="D21" s="203">
        <v>4147</v>
      </c>
      <c r="E21" s="180">
        <v>2774</v>
      </c>
      <c r="F21" s="180">
        <v>3083</v>
      </c>
      <c r="G21" s="180">
        <v>3100</v>
      </c>
      <c r="H21" s="72" t="s">
        <v>33</v>
      </c>
      <c r="I21" s="72"/>
    </row>
    <row r="22" spans="1:69" thickTop="1" thickBot="1" x14ac:dyDescent="0.25">
      <c r="A22" s="69"/>
      <c r="B22" s="98" t="s">
        <v>34</v>
      </c>
      <c r="C22" s="204">
        <v>692</v>
      </c>
      <c r="D22" s="204">
        <v>1223</v>
      </c>
      <c r="E22" s="181">
        <v>1111</v>
      </c>
      <c r="F22" s="181">
        <v>1460</v>
      </c>
      <c r="G22" s="181">
        <v>1135</v>
      </c>
      <c r="H22" s="70" t="s">
        <v>35</v>
      </c>
      <c r="I22" s="70"/>
    </row>
    <row r="23" spans="1:69" thickTop="1" thickBot="1" x14ac:dyDescent="0.25">
      <c r="A23" s="71"/>
      <c r="B23" s="99" t="s">
        <v>36</v>
      </c>
      <c r="C23" s="203">
        <v>99</v>
      </c>
      <c r="D23" s="203">
        <v>118</v>
      </c>
      <c r="E23" s="180">
        <v>84</v>
      </c>
      <c r="F23" s="180">
        <v>103</v>
      </c>
      <c r="G23" s="180">
        <v>97</v>
      </c>
      <c r="H23" s="72" t="s">
        <v>37</v>
      </c>
      <c r="I23" s="72"/>
    </row>
    <row r="24" spans="1:69" thickTop="1" thickBot="1" x14ac:dyDescent="0.25">
      <c r="A24" s="69"/>
      <c r="B24" s="98" t="s">
        <v>38</v>
      </c>
      <c r="C24" s="204">
        <v>4021</v>
      </c>
      <c r="D24" s="204">
        <v>3888</v>
      </c>
      <c r="E24" s="181">
        <v>3346</v>
      </c>
      <c r="F24" s="181">
        <v>3829</v>
      </c>
      <c r="G24" s="181">
        <v>2902</v>
      </c>
      <c r="H24" s="70" t="s">
        <v>39</v>
      </c>
      <c r="I24" s="70"/>
    </row>
    <row r="25" spans="1:69" thickTop="1" thickBot="1" x14ac:dyDescent="0.25">
      <c r="A25" s="71"/>
      <c r="B25" s="99" t="s">
        <v>40</v>
      </c>
      <c r="C25" s="203">
        <v>567</v>
      </c>
      <c r="D25" s="203">
        <v>271</v>
      </c>
      <c r="E25" s="180">
        <v>372</v>
      </c>
      <c r="F25" s="180">
        <v>371</v>
      </c>
      <c r="G25" s="180">
        <v>300</v>
      </c>
      <c r="H25" s="72" t="s">
        <v>41</v>
      </c>
      <c r="I25" s="72"/>
    </row>
    <row r="26" spans="1:69" thickTop="1" thickBot="1" x14ac:dyDescent="0.25">
      <c r="A26" s="69"/>
      <c r="B26" s="98" t="s">
        <v>42</v>
      </c>
      <c r="C26" s="204">
        <v>2234</v>
      </c>
      <c r="D26" s="204">
        <v>2036</v>
      </c>
      <c r="E26" s="181">
        <v>1744</v>
      </c>
      <c r="F26" s="181">
        <v>2143</v>
      </c>
      <c r="G26" s="181">
        <v>2143</v>
      </c>
      <c r="H26" s="70" t="s">
        <v>43</v>
      </c>
      <c r="I26" s="70"/>
    </row>
    <row r="27" spans="1:69" thickTop="1" thickBot="1" x14ac:dyDescent="0.25">
      <c r="A27" s="71"/>
      <c r="B27" s="99" t="s">
        <v>44</v>
      </c>
      <c r="C27" s="203">
        <v>1557</v>
      </c>
      <c r="D27" s="203">
        <v>1462</v>
      </c>
      <c r="E27" s="180">
        <v>2496</v>
      </c>
      <c r="F27" s="180">
        <v>1475</v>
      </c>
      <c r="G27" s="180">
        <v>1455</v>
      </c>
      <c r="H27" s="72" t="s">
        <v>45</v>
      </c>
      <c r="I27" s="72"/>
    </row>
    <row r="28" spans="1:69" s="140" customFormat="1" thickTop="1" thickBot="1" x14ac:dyDescent="0.25">
      <c r="A28" s="69"/>
      <c r="B28" s="98" t="s">
        <v>46</v>
      </c>
      <c r="C28" s="204">
        <v>949</v>
      </c>
      <c r="D28" s="204">
        <v>1429</v>
      </c>
      <c r="E28" s="181">
        <v>1233</v>
      </c>
      <c r="F28" s="181">
        <v>1261</v>
      </c>
      <c r="G28" s="181">
        <v>1796</v>
      </c>
      <c r="H28" s="70" t="s">
        <v>47</v>
      </c>
      <c r="I28" s="70"/>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row>
    <row r="29" spans="1:69" thickTop="1" thickBot="1" x14ac:dyDescent="0.25">
      <c r="A29" s="71"/>
      <c r="B29" s="99" t="s">
        <v>48</v>
      </c>
      <c r="C29" s="203">
        <v>2746</v>
      </c>
      <c r="D29" s="203">
        <v>4305</v>
      </c>
      <c r="E29" s="180">
        <v>2467</v>
      </c>
      <c r="F29" s="180">
        <v>2665</v>
      </c>
      <c r="G29" s="180">
        <v>1673</v>
      </c>
      <c r="H29" s="72" t="s">
        <v>49</v>
      </c>
      <c r="I29" s="72"/>
    </row>
    <row r="30" spans="1:69" thickTop="1" thickBot="1" x14ac:dyDescent="0.25">
      <c r="A30" s="69"/>
      <c r="B30" s="98" t="s">
        <v>50</v>
      </c>
      <c r="C30" s="204">
        <v>341</v>
      </c>
      <c r="D30" s="204">
        <v>185</v>
      </c>
      <c r="E30" s="181">
        <v>107</v>
      </c>
      <c r="F30" s="181">
        <v>78</v>
      </c>
      <c r="G30" s="181">
        <v>102</v>
      </c>
      <c r="H30" s="70" t="s">
        <v>51</v>
      </c>
      <c r="I30" s="70"/>
    </row>
    <row r="31" spans="1:69" thickTop="1" thickBot="1" x14ac:dyDescent="0.25">
      <c r="A31" s="71"/>
      <c r="B31" s="99" t="s">
        <v>52</v>
      </c>
      <c r="C31" s="265">
        <v>500</v>
      </c>
      <c r="D31" s="265">
        <v>372</v>
      </c>
      <c r="E31" s="265">
        <v>442</v>
      </c>
      <c r="F31" s="265">
        <v>321</v>
      </c>
      <c r="G31" s="265">
        <v>490</v>
      </c>
      <c r="H31" s="160" t="s">
        <v>53</v>
      </c>
      <c r="I31" s="72"/>
    </row>
    <row r="32" spans="1:69" thickTop="1" thickBot="1" x14ac:dyDescent="0.25">
      <c r="A32" s="69"/>
      <c r="B32" s="98" t="s">
        <v>54</v>
      </c>
      <c r="C32" s="204">
        <v>360</v>
      </c>
      <c r="D32" s="204">
        <v>139</v>
      </c>
      <c r="E32" s="181">
        <v>108</v>
      </c>
      <c r="F32" s="181">
        <v>151</v>
      </c>
      <c r="G32" s="181">
        <v>119</v>
      </c>
      <c r="H32" s="70" t="s">
        <v>55</v>
      </c>
      <c r="I32" s="70"/>
    </row>
    <row r="33" spans="1:69" thickTop="1" thickBot="1" x14ac:dyDescent="0.25">
      <c r="A33" s="71"/>
      <c r="B33" s="99" t="s">
        <v>56</v>
      </c>
      <c r="C33" s="203">
        <v>856</v>
      </c>
      <c r="D33" s="203">
        <v>1047</v>
      </c>
      <c r="E33" s="180">
        <v>966</v>
      </c>
      <c r="F33" s="180">
        <v>1159</v>
      </c>
      <c r="G33" s="180">
        <v>1109</v>
      </c>
      <c r="H33" s="72" t="s">
        <v>57</v>
      </c>
      <c r="I33" s="72"/>
    </row>
    <row r="34" spans="1:69" s="140" customFormat="1" thickTop="1" thickBot="1" x14ac:dyDescent="0.25">
      <c r="A34" s="69"/>
      <c r="B34" s="98" t="s">
        <v>58</v>
      </c>
      <c r="C34" s="204">
        <v>260</v>
      </c>
      <c r="D34" s="204">
        <v>213</v>
      </c>
      <c r="E34" s="181">
        <v>168</v>
      </c>
      <c r="F34" s="181">
        <v>210</v>
      </c>
      <c r="G34" s="181">
        <v>131</v>
      </c>
      <c r="H34" s="70" t="s">
        <v>59</v>
      </c>
      <c r="I34" s="70"/>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row>
    <row r="35" spans="1:69" s="140" customFormat="1" thickTop="1" thickBot="1" x14ac:dyDescent="0.25">
      <c r="A35" s="71"/>
      <c r="B35" s="99" t="s">
        <v>60</v>
      </c>
      <c r="C35" s="203">
        <v>29</v>
      </c>
      <c r="D35" s="203">
        <v>31</v>
      </c>
      <c r="E35" s="180">
        <v>30</v>
      </c>
      <c r="F35" s="180">
        <v>34</v>
      </c>
      <c r="G35" s="180">
        <v>289</v>
      </c>
      <c r="H35" s="72" t="s">
        <v>61</v>
      </c>
      <c r="I35" s="72"/>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row>
    <row r="36" spans="1:69" thickTop="1" thickBot="1" x14ac:dyDescent="0.25">
      <c r="A36" s="69"/>
      <c r="B36" s="98" t="s">
        <v>62</v>
      </c>
      <c r="C36" s="204">
        <v>295</v>
      </c>
      <c r="D36" s="204">
        <v>135</v>
      </c>
      <c r="E36" s="181">
        <v>161</v>
      </c>
      <c r="F36" s="181">
        <v>218</v>
      </c>
      <c r="G36" s="181">
        <v>368</v>
      </c>
      <c r="H36" s="70" t="s">
        <v>63</v>
      </c>
      <c r="I36" s="70"/>
    </row>
    <row r="37" spans="1:69" thickTop="1" thickBot="1" x14ac:dyDescent="0.25">
      <c r="A37" s="71"/>
      <c r="B37" s="99" t="s">
        <v>95</v>
      </c>
      <c r="C37" s="203">
        <v>102</v>
      </c>
      <c r="D37" s="203">
        <v>61</v>
      </c>
      <c r="E37" s="180">
        <v>96</v>
      </c>
      <c r="F37" s="180">
        <v>71</v>
      </c>
      <c r="G37" s="180">
        <v>90</v>
      </c>
      <c r="H37" s="72" t="s">
        <v>65</v>
      </c>
      <c r="I37" s="72"/>
    </row>
    <row r="38" spans="1:69" thickTop="1" thickBot="1" x14ac:dyDescent="0.25">
      <c r="A38" s="69"/>
      <c r="B38" s="98" t="s">
        <v>66</v>
      </c>
      <c r="C38" s="204">
        <v>29</v>
      </c>
      <c r="D38" s="204">
        <v>69</v>
      </c>
      <c r="E38" s="181">
        <v>69</v>
      </c>
      <c r="F38" s="181">
        <v>105</v>
      </c>
      <c r="G38" s="181">
        <v>17</v>
      </c>
      <c r="H38" s="70" t="s">
        <v>67</v>
      </c>
      <c r="I38" s="70"/>
    </row>
    <row r="39" spans="1:69" thickTop="1" thickBot="1" x14ac:dyDescent="0.25">
      <c r="A39" s="71"/>
      <c r="B39" s="99" t="s">
        <v>68</v>
      </c>
      <c r="C39" s="203">
        <v>3072</v>
      </c>
      <c r="D39" s="203">
        <v>4579</v>
      </c>
      <c r="E39" s="180">
        <v>5196</v>
      </c>
      <c r="F39" s="180">
        <v>5457</v>
      </c>
      <c r="G39" s="180">
        <v>6624</v>
      </c>
      <c r="H39" s="72" t="s">
        <v>96</v>
      </c>
      <c r="I39" s="72"/>
    </row>
    <row r="40" spans="1:69" s="140" customFormat="1" ht="18" customHeight="1" thickTop="1" thickBot="1" x14ac:dyDescent="0.25">
      <c r="A40" s="384" t="s">
        <v>97</v>
      </c>
      <c r="B40" s="384"/>
      <c r="C40" s="205">
        <f>SUM(C41:C42)</f>
        <v>28244</v>
      </c>
      <c r="D40" s="205">
        <v>28340</v>
      </c>
      <c r="E40" s="177">
        <f>SUM(E41:E42)</f>
        <v>29794</v>
      </c>
      <c r="F40" s="177">
        <f>SUM(F41:F42)</f>
        <v>28958</v>
      </c>
      <c r="G40" s="177">
        <f>SUM(G41:G42)</f>
        <v>29277</v>
      </c>
      <c r="H40" s="383" t="s">
        <v>98</v>
      </c>
      <c r="I40" s="383"/>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row>
    <row r="41" spans="1:69" s="136" customFormat="1" ht="15.75" thickTop="1" thickBot="1" x14ac:dyDescent="0.25">
      <c r="A41" s="71"/>
      <c r="B41" s="99" t="s">
        <v>99</v>
      </c>
      <c r="C41" s="259">
        <v>762</v>
      </c>
      <c r="D41" s="259">
        <v>744</v>
      </c>
      <c r="E41" s="263">
        <v>917</v>
      </c>
      <c r="F41" s="263">
        <v>862</v>
      </c>
      <c r="G41" s="263">
        <v>265</v>
      </c>
      <c r="H41" s="72" t="s">
        <v>6</v>
      </c>
      <c r="I41" s="72"/>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row>
    <row r="42" spans="1:69" thickTop="1" thickBot="1" x14ac:dyDescent="0.25">
      <c r="A42" s="69"/>
      <c r="B42" s="98" t="s">
        <v>188</v>
      </c>
      <c r="C42" s="204">
        <v>27482</v>
      </c>
      <c r="D42" s="204">
        <v>27596</v>
      </c>
      <c r="E42" s="264">
        <v>28877</v>
      </c>
      <c r="F42" s="264">
        <v>28096</v>
      </c>
      <c r="G42" s="264">
        <v>29012</v>
      </c>
      <c r="H42" s="70" t="s">
        <v>7</v>
      </c>
      <c r="I42" s="70"/>
    </row>
    <row r="43" spans="1:69" ht="18" customHeight="1" thickTop="1" x14ac:dyDescent="0.2">
      <c r="A43" s="426" t="s">
        <v>187</v>
      </c>
      <c r="B43" s="426"/>
      <c r="C43" s="196">
        <v>496136</v>
      </c>
      <c r="D43" s="196">
        <v>541958</v>
      </c>
      <c r="E43" s="196">
        <v>483210</v>
      </c>
      <c r="F43" s="196">
        <v>534515</v>
      </c>
      <c r="G43" s="196">
        <v>629878</v>
      </c>
      <c r="H43" s="429" t="s">
        <v>186</v>
      </c>
      <c r="I43" s="429" t="s">
        <v>328</v>
      </c>
    </row>
    <row r="44" spans="1:69" s="159" customFormat="1" ht="21.2" customHeight="1" x14ac:dyDescent="0.2">
      <c r="A44" s="419" t="s">
        <v>9</v>
      </c>
      <c r="B44" s="419"/>
      <c r="C44" s="178">
        <f>C43+C40+C15+C10</f>
        <v>577483</v>
      </c>
      <c r="D44" s="178">
        <f>D43+D40+D15+D10</f>
        <v>629989</v>
      </c>
      <c r="E44" s="178">
        <f>E43+E40+E15+E10</f>
        <v>567977</v>
      </c>
      <c r="F44" s="178">
        <f>F43+F40+F15+F10</f>
        <v>620433</v>
      </c>
      <c r="G44" s="178">
        <f>G43+G40+G15+G10</f>
        <v>736116</v>
      </c>
      <c r="H44" s="430" t="s">
        <v>10</v>
      </c>
      <c r="I44" s="430"/>
      <c r="J44" s="161"/>
    </row>
    <row r="45" spans="1:69" ht="3.75" customHeight="1" x14ac:dyDescent="0.2">
      <c r="A45" s="141"/>
      <c r="B45" s="141"/>
      <c r="C45" s="141"/>
      <c r="D45" s="141"/>
      <c r="E45" s="141"/>
      <c r="F45" s="141"/>
      <c r="G45" s="141"/>
      <c r="H45" s="141"/>
      <c r="I45" s="141"/>
    </row>
    <row r="46" spans="1:69" ht="11.1" customHeight="1" x14ac:dyDescent="0.2">
      <c r="A46" s="239" t="s">
        <v>355</v>
      </c>
      <c r="B46" s="142"/>
      <c r="C46" s="5"/>
      <c r="D46" s="5"/>
      <c r="E46" s="5"/>
      <c r="F46" s="5"/>
      <c r="G46" s="5"/>
      <c r="H46" s="136"/>
      <c r="I46" s="155" t="s">
        <v>354</v>
      </c>
    </row>
  </sheetData>
  <mergeCells count="21">
    <mergeCell ref="A7:B9"/>
    <mergeCell ref="H10:I10"/>
    <mergeCell ref="A1:I1"/>
    <mergeCell ref="H7:I9"/>
    <mergeCell ref="A3:I3"/>
    <mergeCell ref="A5:I5"/>
    <mergeCell ref="A2:I2"/>
    <mergeCell ref="A4:I4"/>
    <mergeCell ref="D7:D9"/>
    <mergeCell ref="E7:E9"/>
    <mergeCell ref="F7:F9"/>
    <mergeCell ref="G7:G9"/>
    <mergeCell ref="H43:I43"/>
    <mergeCell ref="A10:B10"/>
    <mergeCell ref="A44:B44"/>
    <mergeCell ref="H44:I44"/>
    <mergeCell ref="A43:B43"/>
    <mergeCell ref="A40:B40"/>
    <mergeCell ref="H40:I40"/>
    <mergeCell ref="H15:I15"/>
    <mergeCell ref="A15:B15"/>
  </mergeCells>
  <phoneticPr fontId="0" type="noConversion"/>
  <printOptions horizontalCentered="1" verticalCentered="1"/>
  <pageMargins left="0" right="0" top="0" bottom="0"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7"/>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20.7109375" style="122" customWidth="1"/>
    <col min="2" max="6" width="9.7109375" style="125" customWidth="1"/>
    <col min="7" max="7" width="20.7109375" style="122" customWidth="1"/>
    <col min="8" max="16384" width="10.7109375" style="5"/>
  </cols>
  <sheetData>
    <row r="1" spans="1:7" s="118" customFormat="1" ht="18" x14ac:dyDescent="0.2">
      <c r="A1" s="434"/>
      <c r="B1" s="435"/>
      <c r="C1" s="435"/>
      <c r="D1" s="435"/>
      <c r="E1" s="435"/>
      <c r="F1" s="435"/>
      <c r="G1" s="435"/>
    </row>
    <row r="2" spans="1:7" s="76" customFormat="1" ht="20.25" x14ac:dyDescent="0.2">
      <c r="A2" s="374" t="s">
        <v>105</v>
      </c>
      <c r="B2" s="374"/>
      <c r="C2" s="374"/>
      <c r="D2" s="374"/>
      <c r="E2" s="374"/>
      <c r="F2" s="374"/>
      <c r="G2" s="374"/>
    </row>
    <row r="3" spans="1:7" ht="20.25" x14ac:dyDescent="0.2">
      <c r="A3" s="375" t="s">
        <v>401</v>
      </c>
      <c r="B3" s="375"/>
      <c r="C3" s="375"/>
      <c r="D3" s="375"/>
      <c r="E3" s="375"/>
      <c r="F3" s="375"/>
      <c r="G3" s="375"/>
    </row>
    <row r="4" spans="1:7" ht="15.75" x14ac:dyDescent="0.2">
      <c r="A4" s="376" t="s">
        <v>106</v>
      </c>
      <c r="B4" s="376"/>
      <c r="C4" s="376"/>
      <c r="D4" s="376"/>
      <c r="E4" s="376"/>
      <c r="F4" s="376"/>
      <c r="G4" s="376"/>
    </row>
    <row r="5" spans="1:7" ht="15.75" x14ac:dyDescent="0.2">
      <c r="A5" s="376" t="s">
        <v>401</v>
      </c>
      <c r="B5" s="376"/>
      <c r="C5" s="376"/>
      <c r="D5" s="376"/>
      <c r="E5" s="376"/>
      <c r="F5" s="376"/>
      <c r="G5" s="376"/>
    </row>
    <row r="6" spans="1:7" s="2" customFormat="1" ht="15.75" x14ac:dyDescent="0.2">
      <c r="A6" s="22" t="s">
        <v>373</v>
      </c>
      <c r="B6" s="36"/>
      <c r="C6" s="36"/>
      <c r="D6" s="36"/>
      <c r="E6" s="36"/>
      <c r="F6" s="36"/>
      <c r="G6" s="58" t="s">
        <v>374</v>
      </c>
    </row>
    <row r="7" spans="1:7" s="3" customFormat="1" ht="17.25" customHeight="1" thickBot="1" x14ac:dyDescent="0.25">
      <c r="A7" s="391" t="s">
        <v>277</v>
      </c>
      <c r="B7" s="215"/>
      <c r="C7" s="379">
        <v>2015</v>
      </c>
      <c r="D7" s="244"/>
      <c r="E7" s="379">
        <v>2017</v>
      </c>
      <c r="F7" s="379">
        <v>2018</v>
      </c>
      <c r="G7" s="389" t="s">
        <v>276</v>
      </c>
    </row>
    <row r="8" spans="1:7" s="3" customFormat="1" ht="17.25" customHeight="1" thickTop="1" thickBot="1" x14ac:dyDescent="0.25">
      <c r="A8" s="441"/>
      <c r="B8" s="217">
        <v>2014</v>
      </c>
      <c r="C8" s="440"/>
      <c r="D8" s="246">
        <v>2016</v>
      </c>
      <c r="E8" s="440"/>
      <c r="F8" s="440"/>
      <c r="G8" s="442"/>
    </row>
    <row r="9" spans="1:7" s="4" customFormat="1" ht="17.25" customHeight="1" thickTop="1" x14ac:dyDescent="0.2">
      <c r="A9" s="392"/>
      <c r="B9" s="216"/>
      <c r="C9" s="380"/>
      <c r="D9" s="245"/>
      <c r="E9" s="380"/>
      <c r="F9" s="380"/>
      <c r="G9" s="390"/>
    </row>
    <row r="10" spans="1:7" ht="33.950000000000003" customHeight="1" thickBot="1" x14ac:dyDescent="0.25">
      <c r="A10" s="91" t="s">
        <v>190</v>
      </c>
      <c r="B10" s="208">
        <v>6720</v>
      </c>
      <c r="C10" s="208">
        <v>8014</v>
      </c>
      <c r="D10" s="208">
        <v>8406</v>
      </c>
      <c r="E10" s="208">
        <v>9599</v>
      </c>
      <c r="F10" s="208">
        <v>9828</v>
      </c>
      <c r="G10" s="92" t="s">
        <v>256</v>
      </c>
    </row>
    <row r="11" spans="1:7" ht="36" customHeight="1" thickTop="1" thickBot="1" x14ac:dyDescent="0.25">
      <c r="A11" s="87" t="s">
        <v>109</v>
      </c>
      <c r="B11" s="209">
        <v>8006</v>
      </c>
      <c r="C11" s="209">
        <v>8527</v>
      </c>
      <c r="D11" s="209">
        <v>17582</v>
      </c>
      <c r="E11" s="209">
        <v>15206</v>
      </c>
      <c r="F11" s="209">
        <v>26208</v>
      </c>
      <c r="G11" s="88" t="s">
        <v>292</v>
      </c>
    </row>
    <row r="12" spans="1:7" ht="36" customHeight="1" thickTop="1" x14ac:dyDescent="0.2">
      <c r="A12" s="100" t="s">
        <v>111</v>
      </c>
      <c r="B12" s="210">
        <v>16213</v>
      </c>
      <c r="C12" s="210">
        <v>15202</v>
      </c>
      <c r="D12" s="210">
        <v>14513</v>
      </c>
      <c r="E12" s="210">
        <v>15358</v>
      </c>
      <c r="F12" s="210">
        <v>14665</v>
      </c>
      <c r="G12" s="101" t="s">
        <v>112</v>
      </c>
    </row>
    <row r="13" spans="1:7" ht="9.75" customHeight="1" x14ac:dyDescent="0.2">
      <c r="A13" s="141"/>
      <c r="B13" s="141"/>
      <c r="C13" s="141"/>
      <c r="D13" s="141"/>
      <c r="E13" s="141"/>
      <c r="F13" s="141"/>
      <c r="G13" s="141"/>
    </row>
    <row r="15" spans="1:7" ht="20.25" x14ac:dyDescent="0.2">
      <c r="A15" s="374" t="s">
        <v>189</v>
      </c>
      <c r="B15" s="374"/>
      <c r="C15" s="374"/>
      <c r="D15" s="374"/>
      <c r="E15" s="374"/>
      <c r="F15" s="374"/>
      <c r="G15" s="374"/>
    </row>
    <row r="16" spans="1:7" ht="20.25" x14ac:dyDescent="0.2">
      <c r="A16" s="375" t="s">
        <v>401</v>
      </c>
      <c r="B16" s="375"/>
      <c r="C16" s="375"/>
      <c r="D16" s="375"/>
      <c r="E16" s="375"/>
      <c r="F16" s="375"/>
      <c r="G16" s="375"/>
    </row>
    <row r="17" spans="1:7" ht="15.75" x14ac:dyDescent="0.2">
      <c r="A17" s="376" t="s">
        <v>113</v>
      </c>
      <c r="B17" s="376"/>
      <c r="C17" s="376"/>
      <c r="D17" s="376"/>
      <c r="E17" s="376"/>
      <c r="F17" s="376"/>
      <c r="G17" s="376"/>
    </row>
    <row r="18" spans="1:7" ht="15.75" x14ac:dyDescent="0.2">
      <c r="A18" s="376" t="s">
        <v>401</v>
      </c>
      <c r="B18" s="376"/>
      <c r="C18" s="376"/>
      <c r="D18" s="376"/>
      <c r="E18" s="376"/>
      <c r="F18" s="376"/>
      <c r="G18" s="376"/>
    </row>
    <row r="19" spans="1:7" s="2" customFormat="1" ht="20.100000000000001" customHeight="1" x14ac:dyDescent="0.2">
      <c r="A19" s="22" t="s">
        <v>375</v>
      </c>
      <c r="B19" s="36"/>
      <c r="C19" s="36"/>
      <c r="D19" s="36"/>
      <c r="E19" s="36"/>
      <c r="F19" s="36"/>
      <c r="G19" s="58" t="s">
        <v>376</v>
      </c>
    </row>
    <row r="20" spans="1:7" s="3" customFormat="1" ht="17.25" customHeight="1" thickBot="1" x14ac:dyDescent="0.25">
      <c r="A20" s="391" t="s">
        <v>275</v>
      </c>
      <c r="B20" s="334"/>
      <c r="C20" s="334"/>
      <c r="D20" s="334"/>
      <c r="E20" s="379">
        <v>2017</v>
      </c>
      <c r="F20" s="379">
        <v>2018</v>
      </c>
      <c r="G20" s="389" t="s">
        <v>274</v>
      </c>
    </row>
    <row r="21" spans="1:7" s="3" customFormat="1" ht="17.25" customHeight="1" thickTop="1" thickBot="1" x14ac:dyDescent="0.25">
      <c r="A21" s="441"/>
      <c r="B21" s="336">
        <v>2014</v>
      </c>
      <c r="C21" s="336">
        <v>2015</v>
      </c>
      <c r="D21" s="336">
        <v>2016</v>
      </c>
      <c r="E21" s="440"/>
      <c r="F21" s="440"/>
      <c r="G21" s="442"/>
    </row>
    <row r="22" spans="1:7" s="4" customFormat="1" ht="17.25" customHeight="1" thickTop="1" x14ac:dyDescent="0.2">
      <c r="A22" s="392"/>
      <c r="B22" s="335"/>
      <c r="C22" s="335"/>
      <c r="D22" s="335"/>
      <c r="E22" s="380"/>
      <c r="F22" s="380"/>
      <c r="G22" s="390"/>
    </row>
    <row r="23" spans="1:7" ht="33.950000000000003" customHeight="1" thickBot="1" x14ac:dyDescent="0.25">
      <c r="A23" s="91" t="s">
        <v>304</v>
      </c>
      <c r="B23" s="197">
        <v>14726</v>
      </c>
      <c r="C23" s="197">
        <v>16541</v>
      </c>
      <c r="D23" s="197">
        <v>25989</v>
      </c>
      <c r="E23" s="197">
        <v>24805</v>
      </c>
      <c r="F23" s="197">
        <f>F24+F25</f>
        <v>36036</v>
      </c>
      <c r="G23" s="92" t="s">
        <v>290</v>
      </c>
    </row>
    <row r="24" spans="1:7" ht="36" customHeight="1" thickTop="1" thickBot="1" x14ac:dyDescent="0.25">
      <c r="A24" s="87" t="s">
        <v>305</v>
      </c>
      <c r="B24" s="198">
        <v>6720</v>
      </c>
      <c r="C24" s="198">
        <v>8014</v>
      </c>
      <c r="D24" s="198">
        <v>8406</v>
      </c>
      <c r="E24" s="198">
        <v>9599</v>
      </c>
      <c r="F24" s="198">
        <v>9828</v>
      </c>
      <c r="G24" s="88" t="s">
        <v>289</v>
      </c>
    </row>
    <row r="25" spans="1:7" ht="36" customHeight="1" thickTop="1" thickBot="1" x14ac:dyDescent="0.25">
      <c r="A25" s="85" t="s">
        <v>306</v>
      </c>
      <c r="B25" s="199">
        <v>8006</v>
      </c>
      <c r="C25" s="199">
        <v>8527</v>
      </c>
      <c r="D25" s="199">
        <v>17582</v>
      </c>
      <c r="E25" s="199">
        <v>15206</v>
      </c>
      <c r="F25" s="199">
        <v>26208</v>
      </c>
      <c r="G25" s="86" t="s">
        <v>291</v>
      </c>
    </row>
    <row r="26" spans="1:7" ht="36" customHeight="1" thickTop="1" x14ac:dyDescent="0.2">
      <c r="A26" s="89" t="s">
        <v>307</v>
      </c>
      <c r="B26" s="200">
        <v>4338</v>
      </c>
      <c r="C26" s="200">
        <v>4522</v>
      </c>
      <c r="D26" s="200">
        <v>4962</v>
      </c>
      <c r="E26" s="200">
        <v>5753</v>
      </c>
      <c r="F26" s="200">
        <v>8372</v>
      </c>
      <c r="G26" s="90" t="s">
        <v>308</v>
      </c>
    </row>
    <row r="27" spans="1:7" x14ac:dyDescent="0.2">
      <c r="A27" s="120"/>
      <c r="G27" s="135"/>
    </row>
  </sheetData>
  <mergeCells count="18">
    <mergeCell ref="A15:G15"/>
    <mergeCell ref="A17:G17"/>
    <mergeCell ref="A1:G1"/>
    <mergeCell ref="G7:G9"/>
    <mergeCell ref="A7:A9"/>
    <mergeCell ref="A3:G3"/>
    <mergeCell ref="A5:G5"/>
    <mergeCell ref="C7:C9"/>
    <mergeCell ref="E7:E9"/>
    <mergeCell ref="F7:F9"/>
    <mergeCell ref="A2:G2"/>
    <mergeCell ref="A4:G4"/>
    <mergeCell ref="A16:G16"/>
    <mergeCell ref="A18:G18"/>
    <mergeCell ref="A20:A22"/>
    <mergeCell ref="G20:G22"/>
    <mergeCell ref="E20:E22"/>
    <mergeCell ref="F20:F22"/>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9"/>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20.7109375" style="122" customWidth="1"/>
    <col min="2" max="6" width="9.7109375" style="125" customWidth="1"/>
    <col min="7" max="7" width="20.7109375" style="122" customWidth="1"/>
    <col min="8" max="16384" width="10.7109375" style="5"/>
  </cols>
  <sheetData>
    <row r="1" spans="1:17" s="118" customFormat="1" ht="18" x14ac:dyDescent="0.2">
      <c r="A1" s="434"/>
      <c r="B1" s="435"/>
      <c r="C1" s="435"/>
      <c r="D1" s="435"/>
      <c r="E1" s="435"/>
      <c r="F1" s="435"/>
      <c r="G1" s="435"/>
      <c r="H1" s="143"/>
      <c r="I1" s="143"/>
      <c r="J1" s="143"/>
      <c r="K1" s="143"/>
      <c r="L1" s="143"/>
      <c r="M1" s="143"/>
      <c r="N1" s="143"/>
      <c r="O1" s="143"/>
      <c r="P1" s="143"/>
      <c r="Q1" s="143"/>
    </row>
    <row r="2" spans="1:17" s="76" customFormat="1" ht="20.25" x14ac:dyDescent="0.2">
      <c r="A2" s="374" t="s">
        <v>114</v>
      </c>
      <c r="B2" s="374"/>
      <c r="C2" s="374"/>
      <c r="D2" s="374"/>
      <c r="E2" s="374"/>
      <c r="F2" s="374"/>
      <c r="G2" s="374"/>
    </row>
    <row r="3" spans="1:17" ht="20.25" x14ac:dyDescent="0.2">
      <c r="A3" s="443" t="s">
        <v>401</v>
      </c>
      <c r="B3" s="443"/>
      <c r="C3" s="443"/>
      <c r="D3" s="443"/>
      <c r="E3" s="443"/>
      <c r="F3" s="443"/>
      <c r="G3" s="443"/>
    </row>
    <row r="4" spans="1:17" ht="15.75" x14ac:dyDescent="0.2">
      <c r="A4" s="376" t="s">
        <v>115</v>
      </c>
      <c r="B4" s="376"/>
      <c r="C4" s="376"/>
      <c r="D4" s="376"/>
      <c r="E4" s="376"/>
      <c r="F4" s="376"/>
      <c r="G4" s="376"/>
    </row>
    <row r="5" spans="1:17" ht="15.75" x14ac:dyDescent="0.2">
      <c r="A5" s="444" t="s">
        <v>401</v>
      </c>
      <c r="B5" s="444"/>
      <c r="C5" s="444"/>
      <c r="D5" s="444"/>
      <c r="E5" s="444"/>
      <c r="F5" s="444"/>
      <c r="G5" s="444"/>
    </row>
    <row r="6" spans="1:17" s="2" customFormat="1" ht="15.75" x14ac:dyDescent="0.2">
      <c r="A6" s="22" t="s">
        <v>389</v>
      </c>
      <c r="B6" s="36"/>
      <c r="C6" s="36"/>
      <c r="D6" s="36"/>
      <c r="E6" s="36"/>
      <c r="F6" s="36"/>
      <c r="G6" s="58" t="s">
        <v>390</v>
      </c>
    </row>
    <row r="7" spans="1:17" s="3" customFormat="1" ht="17.25" customHeight="1" thickBot="1" x14ac:dyDescent="0.25">
      <c r="A7" s="445" t="s">
        <v>162</v>
      </c>
      <c r="B7" s="247"/>
      <c r="C7" s="379">
        <v>2015</v>
      </c>
      <c r="D7" s="379">
        <v>2016</v>
      </c>
      <c r="E7" s="379">
        <v>2017</v>
      </c>
      <c r="F7" s="379">
        <v>2018</v>
      </c>
      <c r="G7" s="389" t="s">
        <v>163</v>
      </c>
    </row>
    <row r="8" spans="1:17" s="3" customFormat="1" ht="17.25" customHeight="1" thickTop="1" thickBot="1" x14ac:dyDescent="0.25">
      <c r="A8" s="441"/>
      <c r="B8" s="316">
        <v>2014</v>
      </c>
      <c r="C8" s="440"/>
      <c r="D8" s="440"/>
      <c r="E8" s="440"/>
      <c r="F8" s="440"/>
      <c r="G8" s="442"/>
    </row>
    <row r="9" spans="1:17" s="4" customFormat="1" ht="17.25" customHeight="1" thickTop="1" x14ac:dyDescent="0.2">
      <c r="A9" s="392"/>
      <c r="B9" s="248"/>
      <c r="C9" s="380"/>
      <c r="D9" s="380"/>
      <c r="E9" s="380"/>
      <c r="F9" s="380"/>
      <c r="G9" s="390"/>
    </row>
    <row r="10" spans="1:17" ht="33.950000000000003" customHeight="1" x14ac:dyDescent="0.2">
      <c r="A10" s="93" t="s">
        <v>116</v>
      </c>
      <c r="B10" s="201">
        <v>68856</v>
      </c>
      <c r="C10" s="201">
        <v>79804</v>
      </c>
      <c r="D10" s="201">
        <v>62061</v>
      </c>
      <c r="E10" s="201">
        <v>56146</v>
      </c>
      <c r="F10" s="201">
        <v>226408</v>
      </c>
      <c r="G10" s="94" t="s">
        <v>117</v>
      </c>
    </row>
    <row r="11" spans="1:17" ht="9.75" customHeight="1" x14ac:dyDescent="0.2">
      <c r="A11" s="141"/>
      <c r="B11" s="141"/>
      <c r="C11" s="141"/>
      <c r="D11" s="141"/>
      <c r="E11" s="141"/>
      <c r="F11" s="141"/>
      <c r="G11" s="141"/>
    </row>
    <row r="15" spans="1:17" ht="20.25" x14ac:dyDescent="0.2">
      <c r="A15" s="375" t="s">
        <v>118</v>
      </c>
      <c r="B15" s="375"/>
      <c r="C15" s="375"/>
      <c r="D15" s="375"/>
      <c r="E15" s="375"/>
      <c r="F15" s="375"/>
      <c r="G15" s="375"/>
    </row>
    <row r="16" spans="1:17" ht="20.25" x14ac:dyDescent="0.2">
      <c r="A16" s="375" t="s">
        <v>401</v>
      </c>
      <c r="B16" s="375"/>
      <c r="C16" s="375"/>
      <c r="D16" s="375"/>
      <c r="E16" s="375"/>
      <c r="F16" s="375"/>
      <c r="G16" s="375"/>
    </row>
    <row r="17" spans="1:10" ht="15.75" x14ac:dyDescent="0.2">
      <c r="A17" s="376" t="s">
        <v>119</v>
      </c>
      <c r="B17" s="376"/>
      <c r="C17" s="376"/>
      <c r="D17" s="376"/>
      <c r="E17" s="376"/>
      <c r="F17" s="376"/>
      <c r="G17" s="376"/>
    </row>
    <row r="18" spans="1:10" ht="15.75" x14ac:dyDescent="0.2">
      <c r="A18" s="444" t="s">
        <v>403</v>
      </c>
      <c r="B18" s="444"/>
      <c r="C18" s="444"/>
      <c r="D18" s="444"/>
      <c r="E18" s="444"/>
      <c r="F18" s="444"/>
      <c r="G18" s="444"/>
    </row>
    <row r="19" spans="1:10" s="2" customFormat="1" ht="20.100000000000001" customHeight="1" x14ac:dyDescent="0.2">
      <c r="A19" s="22" t="s">
        <v>391</v>
      </c>
      <c r="B19" s="36"/>
      <c r="C19" s="36"/>
      <c r="D19" s="36"/>
      <c r="E19" s="36"/>
      <c r="F19" s="36"/>
      <c r="G19" s="58" t="s">
        <v>392</v>
      </c>
    </row>
    <row r="20" spans="1:10" s="3" customFormat="1" ht="17.25" customHeight="1" thickBot="1" x14ac:dyDescent="0.25">
      <c r="A20" s="391" t="s">
        <v>162</v>
      </c>
      <c r="B20" s="247"/>
      <c r="C20" s="379">
        <v>2015</v>
      </c>
      <c r="D20" s="379">
        <v>2016</v>
      </c>
      <c r="E20" s="379">
        <v>2017</v>
      </c>
      <c r="F20" s="379">
        <v>2018</v>
      </c>
      <c r="G20" s="389" t="s">
        <v>163</v>
      </c>
    </row>
    <row r="21" spans="1:10" s="3" customFormat="1" ht="17.25" customHeight="1" thickTop="1" thickBot="1" x14ac:dyDescent="0.25">
      <c r="A21" s="441"/>
      <c r="B21" s="316">
        <v>2014</v>
      </c>
      <c r="C21" s="440"/>
      <c r="D21" s="440"/>
      <c r="E21" s="440"/>
      <c r="F21" s="440"/>
      <c r="G21" s="442"/>
    </row>
    <row r="22" spans="1:10" s="4" customFormat="1" ht="17.25" customHeight="1" thickTop="1" x14ac:dyDescent="0.2">
      <c r="A22" s="392"/>
      <c r="B22" s="248"/>
      <c r="C22" s="380"/>
      <c r="D22" s="380"/>
      <c r="E22" s="380"/>
      <c r="F22" s="380"/>
      <c r="G22" s="390"/>
    </row>
    <row r="23" spans="1:10" ht="33.950000000000003" customHeight="1" thickBot="1" x14ac:dyDescent="0.25">
      <c r="A23" s="91" t="s">
        <v>120</v>
      </c>
      <c r="B23" s="197">
        <v>22277</v>
      </c>
      <c r="C23" s="197">
        <v>26067</v>
      </c>
      <c r="D23" s="197">
        <v>27909</v>
      </c>
      <c r="E23" s="197">
        <v>24958</v>
      </c>
      <c r="F23" s="197">
        <v>38165</v>
      </c>
      <c r="G23" s="92" t="s">
        <v>121</v>
      </c>
      <c r="J23" s="50"/>
    </row>
    <row r="24" spans="1:10" ht="36" customHeight="1" thickTop="1" thickBot="1" x14ac:dyDescent="0.25">
      <c r="A24" s="87" t="s">
        <v>122</v>
      </c>
      <c r="B24" s="174">
        <v>545446</v>
      </c>
      <c r="C24" s="174">
        <v>685418</v>
      </c>
      <c r="D24" s="174">
        <v>822831</v>
      </c>
      <c r="E24" s="174">
        <v>932472</v>
      </c>
      <c r="F24" s="174">
        <v>994858</v>
      </c>
      <c r="G24" s="88" t="s">
        <v>123</v>
      </c>
      <c r="J24" s="50"/>
    </row>
    <row r="25" spans="1:10" ht="33.950000000000003" customHeight="1" thickTop="1" thickBot="1" x14ac:dyDescent="0.25">
      <c r="A25" s="85" t="s">
        <v>124</v>
      </c>
      <c r="B25" s="175">
        <v>267202</v>
      </c>
      <c r="C25" s="175">
        <v>324461</v>
      </c>
      <c r="D25" s="175">
        <v>363568</v>
      </c>
      <c r="E25" s="175">
        <v>382423</v>
      </c>
      <c r="F25" s="175">
        <v>409840</v>
      </c>
      <c r="G25" s="86" t="s">
        <v>125</v>
      </c>
      <c r="J25" s="50"/>
    </row>
    <row r="26" spans="1:10" ht="33.950000000000003" customHeight="1" thickTop="1" thickBot="1" x14ac:dyDescent="0.25">
      <c r="A26" s="87" t="s">
        <v>126</v>
      </c>
      <c r="B26" s="174">
        <v>77417</v>
      </c>
      <c r="C26" s="174">
        <v>84825</v>
      </c>
      <c r="D26" s="174">
        <v>91195</v>
      </c>
      <c r="E26" s="174">
        <v>105387</v>
      </c>
      <c r="F26" s="174">
        <v>126029</v>
      </c>
      <c r="G26" s="88" t="s">
        <v>127</v>
      </c>
      <c r="J26" s="50"/>
    </row>
    <row r="27" spans="1:10" ht="33.950000000000003" customHeight="1" thickTop="1" x14ac:dyDescent="0.2">
      <c r="A27" s="100" t="s">
        <v>128</v>
      </c>
      <c r="B27" s="218">
        <v>2006</v>
      </c>
      <c r="C27" s="218">
        <v>8349</v>
      </c>
      <c r="D27" s="218">
        <v>8697</v>
      </c>
      <c r="E27" s="218">
        <v>7333</v>
      </c>
      <c r="F27" s="218">
        <v>8325</v>
      </c>
      <c r="G27" s="101" t="s">
        <v>129</v>
      </c>
      <c r="J27" s="50"/>
    </row>
    <row r="28" spans="1:10" s="136" customFormat="1" ht="34.5" customHeight="1" x14ac:dyDescent="0.2">
      <c r="A28" s="240"/>
      <c r="B28" s="144"/>
      <c r="C28" s="144"/>
      <c r="D28" s="144"/>
      <c r="E28" s="144"/>
      <c r="F28" s="144"/>
      <c r="G28" s="189"/>
    </row>
    <row r="29" spans="1:10" s="136" customFormat="1" ht="45.75" customHeight="1" x14ac:dyDescent="0.2">
      <c r="A29" s="168"/>
      <c r="B29" s="145"/>
      <c r="C29" s="145"/>
      <c r="D29" s="145"/>
      <c r="E29" s="145"/>
      <c r="F29" s="145"/>
      <c r="G29" s="67"/>
    </row>
  </sheetData>
  <mergeCells count="21">
    <mergeCell ref="A15:G15"/>
    <mergeCell ref="A17:G17"/>
    <mergeCell ref="G20:G22"/>
    <mergeCell ref="A16:G16"/>
    <mergeCell ref="A18:G18"/>
    <mergeCell ref="A20:A22"/>
    <mergeCell ref="C20:C22"/>
    <mergeCell ref="D20:D22"/>
    <mergeCell ref="E20:E22"/>
    <mergeCell ref="F20:F22"/>
    <mergeCell ref="A1:G1"/>
    <mergeCell ref="A3:G3"/>
    <mergeCell ref="A5:G5"/>
    <mergeCell ref="A7:A9"/>
    <mergeCell ref="D7:D9"/>
    <mergeCell ref="G7:G9"/>
    <mergeCell ref="C7:C9"/>
    <mergeCell ref="E7:E9"/>
    <mergeCell ref="F7:F9"/>
    <mergeCell ref="A2:G2"/>
    <mergeCell ref="A4:G4"/>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5"/>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12.7109375" style="6" customWidth="1"/>
    <col min="2" max="9" width="12.7109375" style="7" customWidth="1"/>
    <col min="10" max="10" width="12.7109375" style="6" customWidth="1"/>
    <col min="11" max="16384" width="10.7109375" style="1"/>
  </cols>
  <sheetData>
    <row r="1" spans="1:20" s="27" customFormat="1" ht="40.9" customHeight="1" x14ac:dyDescent="0.2">
      <c r="A1" s="446" t="s">
        <v>449</v>
      </c>
      <c r="B1" s="446"/>
      <c r="C1" s="446"/>
      <c r="D1" s="446"/>
      <c r="E1" s="446"/>
      <c r="F1" s="446"/>
      <c r="G1" s="446"/>
      <c r="H1" s="446"/>
      <c r="I1" s="446"/>
      <c r="J1" s="446"/>
      <c r="K1" s="26"/>
      <c r="L1" s="26"/>
      <c r="M1" s="26"/>
      <c r="N1" s="26"/>
      <c r="O1" s="26"/>
      <c r="P1" s="26"/>
      <c r="Q1" s="26"/>
      <c r="R1" s="26"/>
      <c r="S1" s="26"/>
      <c r="T1" s="26"/>
    </row>
    <row r="2" spans="1:20" s="5" customFormat="1" ht="31.9" customHeight="1" x14ac:dyDescent="0.2">
      <c r="A2" s="448" t="s">
        <v>450</v>
      </c>
      <c r="B2" s="449"/>
      <c r="C2" s="449"/>
      <c r="D2" s="449"/>
      <c r="E2" s="449"/>
      <c r="F2" s="449"/>
      <c r="G2" s="449"/>
      <c r="H2" s="449"/>
      <c r="I2" s="449"/>
      <c r="J2" s="449"/>
    </row>
    <row r="3" spans="1:20" s="5" customFormat="1" ht="20.25" x14ac:dyDescent="0.2">
      <c r="A3" s="396"/>
      <c r="B3" s="396"/>
      <c r="C3" s="396"/>
      <c r="D3" s="396"/>
      <c r="E3" s="396"/>
      <c r="F3" s="396"/>
      <c r="G3" s="396"/>
      <c r="H3" s="396"/>
      <c r="I3" s="396"/>
      <c r="J3" s="396"/>
    </row>
    <row r="4" spans="1:20" s="5" customFormat="1" ht="15.75" x14ac:dyDescent="0.2">
      <c r="A4" s="78"/>
      <c r="B4" s="95"/>
      <c r="C4" s="95"/>
      <c r="D4" s="95"/>
      <c r="E4" s="95"/>
      <c r="F4" s="95"/>
      <c r="G4" s="95"/>
      <c r="H4" s="95"/>
      <c r="I4" s="95"/>
      <c r="J4" s="230"/>
    </row>
    <row r="5" spans="1:20" s="5" customFormat="1" ht="15.75" x14ac:dyDescent="0.2">
      <c r="A5" s="78"/>
      <c r="B5" s="95"/>
      <c r="C5" s="95"/>
      <c r="D5" s="95"/>
      <c r="E5" s="95"/>
      <c r="F5" s="95"/>
      <c r="G5" s="95"/>
      <c r="H5" s="95"/>
      <c r="I5" s="95"/>
      <c r="J5" s="230"/>
    </row>
    <row r="6" spans="1:20" s="5" customFormat="1" ht="15.75" x14ac:dyDescent="0.2">
      <c r="A6" s="78"/>
      <c r="B6" s="95"/>
      <c r="C6" s="95"/>
      <c r="D6" s="95"/>
      <c r="E6" s="95"/>
      <c r="F6" s="95"/>
      <c r="G6" s="95"/>
      <c r="H6" s="95"/>
      <c r="I6" s="95"/>
      <c r="J6" s="230"/>
    </row>
    <row r="7" spans="1:20" s="5" customFormat="1" ht="15.75" x14ac:dyDescent="0.2">
      <c r="A7" s="78"/>
      <c r="B7" s="95"/>
      <c r="C7" s="95"/>
      <c r="D7" s="95"/>
      <c r="E7" s="95"/>
      <c r="F7" s="95"/>
      <c r="G7" s="95"/>
      <c r="H7" s="95"/>
      <c r="I7" s="95"/>
      <c r="J7" s="230"/>
    </row>
    <row r="8" spans="1:20" s="5" customFormat="1" ht="15.75" x14ac:dyDescent="0.2">
      <c r="A8" s="78"/>
      <c r="B8" s="95"/>
      <c r="C8" s="95"/>
      <c r="D8" s="95"/>
      <c r="E8" s="95"/>
      <c r="F8" s="95"/>
      <c r="G8" s="95"/>
      <c r="H8" s="95"/>
      <c r="I8" s="95"/>
      <c r="J8" s="230"/>
    </row>
    <row r="9" spans="1:20" s="5" customFormat="1" ht="26.25" thickBot="1" x14ac:dyDescent="0.25">
      <c r="A9" s="78"/>
      <c r="B9" s="95"/>
      <c r="C9" s="95"/>
      <c r="D9" s="95"/>
      <c r="E9" s="95"/>
      <c r="F9" s="95"/>
      <c r="G9" s="95"/>
      <c r="H9" s="95"/>
      <c r="I9" s="95"/>
      <c r="J9" s="230"/>
      <c r="L9" s="50" t="s">
        <v>356</v>
      </c>
      <c r="M9" s="197">
        <v>38165</v>
      </c>
    </row>
    <row r="10" spans="1:20" s="5" customFormat="1" ht="27" thickTop="1" thickBot="1" x14ac:dyDescent="0.25">
      <c r="A10" s="78"/>
      <c r="B10" s="95"/>
      <c r="C10" s="95"/>
      <c r="D10" s="95"/>
      <c r="E10" s="95"/>
      <c r="F10" s="95"/>
      <c r="G10" s="95"/>
      <c r="H10" s="95"/>
      <c r="I10" s="95"/>
      <c r="J10" s="230"/>
      <c r="L10" s="50" t="s">
        <v>357</v>
      </c>
      <c r="M10" s="174">
        <v>994858</v>
      </c>
    </row>
    <row r="11" spans="1:20" s="5" customFormat="1" ht="27" thickTop="1" thickBot="1" x14ac:dyDescent="0.25">
      <c r="A11" s="78"/>
      <c r="B11" s="95"/>
      <c r="C11" s="95"/>
      <c r="D11" s="95"/>
      <c r="E11" s="95"/>
      <c r="F11" s="95"/>
      <c r="G11" s="95"/>
      <c r="H11" s="95"/>
      <c r="I11" s="95"/>
      <c r="J11" s="230"/>
      <c r="L11" s="50" t="s">
        <v>358</v>
      </c>
      <c r="M11" s="175">
        <v>409840</v>
      </c>
    </row>
    <row r="12" spans="1:20" s="5" customFormat="1" ht="27" thickTop="1" thickBot="1" x14ac:dyDescent="0.25">
      <c r="A12" s="78"/>
      <c r="B12" s="95"/>
      <c r="C12" s="95"/>
      <c r="D12" s="95"/>
      <c r="E12" s="95"/>
      <c r="F12" s="95"/>
      <c r="G12" s="95"/>
      <c r="H12" s="95"/>
      <c r="I12" s="95"/>
      <c r="J12" s="230"/>
      <c r="L12" s="50" t="s">
        <v>359</v>
      </c>
      <c r="M12" s="174">
        <v>126029</v>
      </c>
    </row>
    <row r="13" spans="1:20" s="5" customFormat="1" ht="26.25" thickTop="1" x14ac:dyDescent="0.2">
      <c r="A13" s="78"/>
      <c r="B13" s="95"/>
      <c r="C13" s="95"/>
      <c r="D13" s="95"/>
      <c r="E13" s="95"/>
      <c r="F13" s="95"/>
      <c r="G13" s="95"/>
      <c r="H13" s="95"/>
      <c r="I13" s="95"/>
      <c r="J13" s="230"/>
      <c r="L13" s="50" t="s">
        <v>360</v>
      </c>
      <c r="M13" s="218">
        <v>8325</v>
      </c>
    </row>
    <row r="14" spans="1:20" s="5" customFormat="1" ht="15.75" x14ac:dyDescent="0.2">
      <c r="A14" s="78"/>
      <c r="B14" s="95"/>
      <c r="C14" s="95"/>
      <c r="D14" s="95"/>
      <c r="E14" s="95"/>
      <c r="F14" s="95"/>
      <c r="G14" s="95"/>
      <c r="H14" s="95"/>
      <c r="I14" s="95"/>
      <c r="J14" s="230"/>
    </row>
    <row r="15" spans="1:20" s="5" customFormat="1" ht="15.75" x14ac:dyDescent="0.2">
      <c r="A15" s="78"/>
      <c r="B15" s="95"/>
      <c r="C15" s="95"/>
      <c r="D15" s="95"/>
      <c r="E15" s="95"/>
      <c r="F15" s="95"/>
      <c r="G15" s="95"/>
      <c r="H15" s="95"/>
      <c r="I15" s="95"/>
      <c r="J15" s="230"/>
    </row>
    <row r="16" spans="1:20" s="5" customFormat="1" ht="15.75" x14ac:dyDescent="0.2">
      <c r="A16" s="78"/>
      <c r="B16" s="95"/>
      <c r="C16" s="95"/>
      <c r="D16" s="95"/>
      <c r="E16" s="95"/>
      <c r="F16" s="95"/>
      <c r="G16" s="95"/>
      <c r="H16" s="95"/>
      <c r="I16" s="95"/>
      <c r="J16" s="230"/>
    </row>
    <row r="17" spans="1:10" s="5" customFormat="1" ht="15.75" x14ac:dyDescent="0.2">
      <c r="A17" s="78"/>
      <c r="B17" s="95"/>
      <c r="C17" s="95"/>
      <c r="D17" s="95"/>
      <c r="E17" s="95"/>
      <c r="F17" s="95"/>
      <c r="G17" s="95"/>
      <c r="H17" s="95"/>
      <c r="I17" s="95"/>
      <c r="J17" s="230"/>
    </row>
    <row r="18" spans="1:10" s="5" customFormat="1" ht="15.75" x14ac:dyDescent="0.2">
      <c r="A18" s="78"/>
      <c r="B18" s="95"/>
      <c r="C18" s="95"/>
      <c r="D18" s="95"/>
      <c r="E18" s="95"/>
      <c r="F18" s="95"/>
      <c r="G18" s="95"/>
      <c r="H18" s="95"/>
      <c r="I18" s="95"/>
      <c r="J18" s="230"/>
    </row>
    <row r="19" spans="1:10" s="5" customFormat="1" ht="15.75" x14ac:dyDescent="0.2">
      <c r="A19" s="78"/>
      <c r="B19" s="95"/>
      <c r="C19" s="95"/>
      <c r="D19" s="95"/>
      <c r="E19" s="95"/>
      <c r="F19" s="95"/>
      <c r="G19" s="95"/>
      <c r="H19" s="95"/>
      <c r="I19" s="95"/>
      <c r="J19" s="230"/>
    </row>
    <row r="20" spans="1:10" s="5" customFormat="1" ht="15.75" x14ac:dyDescent="0.2">
      <c r="A20" s="78"/>
      <c r="B20" s="95"/>
      <c r="C20" s="95"/>
      <c r="D20" s="95"/>
      <c r="E20" s="95"/>
      <c r="F20" s="95"/>
      <c r="G20" s="95"/>
      <c r="H20" s="95"/>
      <c r="I20" s="95"/>
      <c r="J20" s="230"/>
    </row>
    <row r="21" spans="1:10" s="5" customFormat="1" ht="15.75" x14ac:dyDescent="0.2">
      <c r="A21" s="78"/>
      <c r="B21" s="95"/>
      <c r="C21" s="95"/>
      <c r="D21" s="95"/>
      <c r="E21" s="95"/>
      <c r="F21" s="95"/>
      <c r="G21" s="95"/>
      <c r="H21" s="95"/>
      <c r="I21" s="95"/>
      <c r="J21" s="230"/>
    </row>
    <row r="22" spans="1:10" s="5" customFormat="1" ht="15.75" x14ac:dyDescent="0.2">
      <c r="A22" s="78"/>
      <c r="B22" s="95"/>
      <c r="C22" s="95"/>
      <c r="D22" s="95"/>
      <c r="E22" s="95"/>
      <c r="F22" s="95"/>
      <c r="G22" s="95"/>
      <c r="H22" s="95"/>
      <c r="I22" s="95"/>
      <c r="J22" s="230"/>
    </row>
    <row r="23" spans="1:10" s="5" customFormat="1" ht="15.75" x14ac:dyDescent="0.2">
      <c r="A23" s="78"/>
      <c r="B23" s="95"/>
      <c r="C23" s="95"/>
      <c r="D23" s="95"/>
      <c r="E23" s="95"/>
      <c r="F23" s="95"/>
      <c r="G23" s="95"/>
      <c r="H23" s="95"/>
      <c r="I23" s="95"/>
      <c r="J23" s="230"/>
    </row>
    <row r="24" spans="1:10" s="5" customFormat="1" ht="15.75" x14ac:dyDescent="0.2">
      <c r="A24" s="78"/>
      <c r="B24" s="95"/>
      <c r="C24" s="95"/>
      <c r="D24" s="95"/>
      <c r="E24" s="95"/>
      <c r="F24" s="95"/>
      <c r="G24" s="95"/>
      <c r="H24" s="95"/>
      <c r="I24" s="95"/>
      <c r="J24" s="230"/>
    </row>
    <row r="25" spans="1:10" s="5" customFormat="1" ht="15.75" x14ac:dyDescent="0.2">
      <c r="A25" s="78"/>
      <c r="B25" s="95"/>
      <c r="C25" s="95"/>
      <c r="D25" s="95"/>
      <c r="E25" s="95"/>
      <c r="F25" s="95"/>
      <c r="G25" s="95"/>
      <c r="H25" s="95"/>
      <c r="I25" s="95"/>
      <c r="J25" s="230"/>
    </row>
    <row r="26" spans="1:10" s="5" customFormat="1" ht="15.75" x14ac:dyDescent="0.2">
      <c r="A26" s="78"/>
      <c r="B26" s="95"/>
      <c r="C26" s="95"/>
      <c r="D26" s="95"/>
      <c r="E26" s="95"/>
      <c r="F26" s="95"/>
      <c r="G26" s="95"/>
      <c r="H26" s="95"/>
      <c r="I26" s="95"/>
      <c r="J26" s="230"/>
    </row>
    <row r="27" spans="1:10" s="5" customFormat="1" ht="13.9" customHeight="1" x14ac:dyDescent="0.2">
      <c r="A27" s="447" t="s">
        <v>377</v>
      </c>
      <c r="B27" s="447"/>
      <c r="C27" s="447"/>
      <c r="D27" s="447"/>
      <c r="E27" s="447"/>
      <c r="F27" s="447"/>
      <c r="G27" s="447"/>
      <c r="H27" s="447"/>
      <c r="I27" s="447"/>
      <c r="J27" s="447"/>
    </row>
    <row r="28" spans="1:10" s="5" customFormat="1" ht="15.75" x14ac:dyDescent="0.2">
      <c r="A28" s="29"/>
      <c r="B28" s="32"/>
      <c r="C28" s="32"/>
      <c r="D28" s="32"/>
      <c r="E28" s="32"/>
      <c r="F28" s="32"/>
      <c r="G28" s="32"/>
      <c r="H28" s="32"/>
      <c r="I28" s="32"/>
      <c r="J28" s="33"/>
    </row>
    <row r="29" spans="1:10" s="5" customFormat="1" ht="33.950000000000003" customHeight="1" x14ac:dyDescent="0.2">
      <c r="H29" s="50"/>
    </row>
    <row r="30" spans="1:10" s="5" customFormat="1" ht="33.950000000000003" customHeight="1" x14ac:dyDescent="0.2">
      <c r="H30" s="50"/>
    </row>
    <row r="31" spans="1:10" s="5" customFormat="1" ht="33.950000000000003" customHeight="1" x14ac:dyDescent="0.2">
      <c r="H31" s="50"/>
    </row>
    <row r="32" spans="1:10" s="5" customFormat="1" ht="33.950000000000003" customHeight="1" x14ac:dyDescent="0.2">
      <c r="H32" s="50"/>
    </row>
    <row r="33" spans="1:8" s="5" customFormat="1" ht="33.950000000000003" customHeight="1" x14ac:dyDescent="0.2">
      <c r="H33" s="50"/>
    </row>
    <row r="34" spans="1:8" s="5" customFormat="1" ht="33.950000000000003" customHeight="1" x14ac:dyDescent="0.2">
      <c r="H34" s="50"/>
    </row>
    <row r="35" spans="1:8" s="15" customFormat="1" ht="45.75" customHeight="1" x14ac:dyDescent="0.2">
      <c r="A35" s="49"/>
      <c r="B35" s="49"/>
      <c r="C35" s="49"/>
      <c r="D35" s="49"/>
      <c r="E35" s="49"/>
      <c r="F35" s="49"/>
      <c r="G35" s="49"/>
      <c r="H35" s="48"/>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35"/>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20.7109375" style="122" customWidth="1"/>
    <col min="2" max="6" width="9.7109375" style="125" customWidth="1"/>
    <col min="7" max="7" width="20.7109375" style="122" customWidth="1"/>
    <col min="8" max="16384" width="10.7109375" style="5"/>
  </cols>
  <sheetData>
    <row r="1" spans="1:18" s="147" customFormat="1" ht="18" x14ac:dyDescent="0.2">
      <c r="A1" s="450"/>
      <c r="B1" s="451"/>
      <c r="C1" s="451"/>
      <c r="D1" s="451"/>
      <c r="E1" s="451"/>
      <c r="F1" s="451"/>
      <c r="G1" s="451"/>
      <c r="H1" s="146"/>
      <c r="I1" s="146"/>
      <c r="J1" s="146"/>
      <c r="K1" s="146"/>
      <c r="L1" s="146"/>
      <c r="M1" s="146"/>
      <c r="N1" s="146"/>
      <c r="O1" s="146"/>
      <c r="P1" s="146"/>
      <c r="Q1" s="146"/>
      <c r="R1" s="146"/>
    </row>
    <row r="2" spans="1:18" s="162" customFormat="1" ht="20.25" x14ac:dyDescent="0.2">
      <c r="A2" s="456" t="s">
        <v>326</v>
      </c>
      <c r="B2" s="456"/>
      <c r="C2" s="456"/>
      <c r="D2" s="456"/>
      <c r="E2" s="456"/>
      <c r="F2" s="456"/>
      <c r="G2" s="456"/>
    </row>
    <row r="3" spans="1:18" s="162" customFormat="1" ht="20.25" x14ac:dyDescent="0.2">
      <c r="A3" s="443" t="s">
        <v>401</v>
      </c>
      <c r="B3" s="443"/>
      <c r="C3" s="443"/>
      <c r="D3" s="443"/>
      <c r="E3" s="443"/>
      <c r="F3" s="443"/>
      <c r="G3" s="443"/>
    </row>
    <row r="4" spans="1:18" ht="15.75" x14ac:dyDescent="0.2">
      <c r="A4" s="376" t="s">
        <v>325</v>
      </c>
      <c r="B4" s="376"/>
      <c r="C4" s="376"/>
      <c r="D4" s="376"/>
      <c r="E4" s="376"/>
      <c r="F4" s="376"/>
      <c r="G4" s="376"/>
    </row>
    <row r="5" spans="1:18" ht="15.6" customHeight="1" x14ac:dyDescent="0.2">
      <c r="A5" s="455" t="s">
        <v>404</v>
      </c>
      <c r="B5" s="455"/>
      <c r="C5" s="455"/>
      <c r="D5" s="455"/>
      <c r="E5" s="455"/>
      <c r="F5" s="455"/>
      <c r="G5" s="455"/>
    </row>
    <row r="6" spans="1:18" s="2" customFormat="1" ht="15.75" x14ac:dyDescent="0.2">
      <c r="A6" s="22" t="s">
        <v>393</v>
      </c>
      <c r="B6" s="36"/>
      <c r="C6" s="36"/>
      <c r="D6" s="36"/>
      <c r="E6" s="36"/>
      <c r="F6" s="36"/>
      <c r="G6" s="58" t="s">
        <v>394</v>
      </c>
    </row>
    <row r="7" spans="1:18" s="3" customFormat="1" ht="17.25" customHeight="1" thickBot="1" x14ac:dyDescent="0.25">
      <c r="A7" s="391" t="s">
        <v>324</v>
      </c>
      <c r="B7" s="379">
        <v>2014</v>
      </c>
      <c r="C7" s="379">
        <v>2015</v>
      </c>
      <c r="D7" s="379">
        <v>2016</v>
      </c>
      <c r="E7" s="379">
        <v>2017</v>
      </c>
      <c r="F7" s="379">
        <v>2018</v>
      </c>
      <c r="G7" s="452" t="s">
        <v>274</v>
      </c>
    </row>
    <row r="8" spans="1:18" s="3" customFormat="1" ht="17.25" customHeight="1" thickTop="1" thickBot="1" x14ac:dyDescent="0.25">
      <c r="A8" s="441"/>
      <c r="B8" s="440"/>
      <c r="C8" s="440"/>
      <c r="D8" s="440"/>
      <c r="E8" s="440"/>
      <c r="F8" s="440"/>
      <c r="G8" s="453"/>
    </row>
    <row r="9" spans="1:18" s="4" customFormat="1" ht="17.25" customHeight="1" thickTop="1" x14ac:dyDescent="0.2">
      <c r="A9" s="392"/>
      <c r="B9" s="380"/>
      <c r="C9" s="380"/>
      <c r="D9" s="380"/>
      <c r="E9" s="380"/>
      <c r="F9" s="380"/>
      <c r="G9" s="454"/>
    </row>
    <row r="10" spans="1:18" ht="21.75" customHeight="1" thickBot="1" x14ac:dyDescent="0.25">
      <c r="A10" s="91" t="s">
        <v>323</v>
      </c>
      <c r="B10" s="271">
        <v>897.37396000000479</v>
      </c>
      <c r="C10" s="271">
        <v>817</v>
      </c>
      <c r="D10" s="271">
        <v>666.5</v>
      </c>
      <c r="E10" s="271">
        <v>717.3</v>
      </c>
      <c r="F10" s="271">
        <v>673.6</v>
      </c>
      <c r="G10" s="92" t="s">
        <v>322</v>
      </c>
    </row>
    <row r="11" spans="1:18" ht="21.75" customHeight="1" thickTop="1" thickBot="1" x14ac:dyDescent="0.25">
      <c r="A11" s="172" t="s">
        <v>321</v>
      </c>
      <c r="B11" s="272">
        <v>3918.263399999993</v>
      </c>
      <c r="C11" s="272">
        <v>2278</v>
      </c>
      <c r="D11" s="272">
        <v>2312.5</v>
      </c>
      <c r="E11" s="272">
        <v>4050</v>
      </c>
      <c r="F11" s="272">
        <v>3258.3</v>
      </c>
      <c r="G11" s="173" t="s">
        <v>320</v>
      </c>
    </row>
    <row r="12" spans="1:18" ht="21.75" customHeight="1" thickTop="1" thickBot="1" x14ac:dyDescent="0.25">
      <c r="A12" s="91" t="s">
        <v>319</v>
      </c>
      <c r="B12" s="271">
        <v>1823.5513370000021</v>
      </c>
      <c r="C12" s="271">
        <v>1634</v>
      </c>
      <c r="D12" s="271">
        <v>1777</v>
      </c>
      <c r="E12" s="271">
        <v>1710.8</v>
      </c>
      <c r="F12" s="271">
        <v>1903</v>
      </c>
      <c r="G12" s="92" t="s">
        <v>318</v>
      </c>
    </row>
    <row r="13" spans="1:18" ht="21.75" customHeight="1" thickTop="1" thickBot="1" x14ac:dyDescent="0.25">
      <c r="A13" s="172" t="s">
        <v>317</v>
      </c>
      <c r="B13" s="272">
        <v>677.04945799999905</v>
      </c>
      <c r="C13" s="272">
        <v>1048</v>
      </c>
      <c r="D13" s="272">
        <v>709.5</v>
      </c>
      <c r="E13" s="272">
        <v>719.9</v>
      </c>
      <c r="F13" s="272">
        <v>983</v>
      </c>
      <c r="G13" s="173" t="s">
        <v>316</v>
      </c>
    </row>
    <row r="14" spans="1:18" ht="21.75" customHeight="1" thickTop="1" thickBot="1" x14ac:dyDescent="0.25">
      <c r="A14" s="91" t="s">
        <v>405</v>
      </c>
      <c r="B14" s="271" t="s">
        <v>451</v>
      </c>
      <c r="C14" s="271" t="s">
        <v>451</v>
      </c>
      <c r="D14" s="271" t="s">
        <v>451</v>
      </c>
      <c r="E14" s="271">
        <v>782</v>
      </c>
      <c r="F14" s="271">
        <v>647</v>
      </c>
      <c r="G14" s="92" t="s">
        <v>406</v>
      </c>
    </row>
    <row r="15" spans="1:18" ht="21.75" customHeight="1" thickTop="1" x14ac:dyDescent="0.2">
      <c r="A15" s="326" t="s">
        <v>407</v>
      </c>
      <c r="B15" s="327">
        <v>74</v>
      </c>
      <c r="C15" s="327">
        <v>49</v>
      </c>
      <c r="D15" s="327" t="s">
        <v>451</v>
      </c>
      <c r="E15" s="327">
        <v>32</v>
      </c>
      <c r="F15" s="327">
        <v>41</v>
      </c>
      <c r="G15" s="328" t="s">
        <v>408</v>
      </c>
    </row>
    <row r="16" spans="1:18" ht="21.75" customHeight="1" thickBot="1" x14ac:dyDescent="0.25">
      <c r="A16" s="91" t="s">
        <v>411</v>
      </c>
      <c r="B16" s="271">
        <v>230</v>
      </c>
      <c r="C16" s="271">
        <v>424</v>
      </c>
      <c r="D16" s="271" t="s">
        <v>451</v>
      </c>
      <c r="E16" s="271">
        <v>355</v>
      </c>
      <c r="F16" s="271">
        <v>399</v>
      </c>
      <c r="G16" s="92" t="s">
        <v>412</v>
      </c>
    </row>
    <row r="17" spans="1:7" ht="21.75" customHeight="1" thickTop="1" x14ac:dyDescent="0.2">
      <c r="A17" s="326" t="s">
        <v>409</v>
      </c>
      <c r="B17" s="327"/>
      <c r="C17" s="327"/>
      <c r="D17" s="327" t="s">
        <v>451</v>
      </c>
      <c r="E17" s="327">
        <v>2</v>
      </c>
      <c r="F17" s="327">
        <v>1</v>
      </c>
      <c r="G17" s="328" t="s">
        <v>410</v>
      </c>
    </row>
    <row r="18" spans="1:7" ht="21.75" customHeight="1" thickBot="1" x14ac:dyDescent="0.25">
      <c r="A18" s="91" t="s">
        <v>413</v>
      </c>
      <c r="B18" s="271">
        <v>296</v>
      </c>
      <c r="C18" s="271">
        <v>70</v>
      </c>
      <c r="D18" s="271" t="s">
        <v>451</v>
      </c>
      <c r="E18" s="271">
        <v>257</v>
      </c>
      <c r="F18" s="271">
        <v>125</v>
      </c>
      <c r="G18" s="92" t="s">
        <v>414</v>
      </c>
    </row>
    <row r="19" spans="1:7" ht="21.75" customHeight="1" thickTop="1" x14ac:dyDescent="0.2">
      <c r="A19" s="326" t="s">
        <v>415</v>
      </c>
      <c r="B19" s="327">
        <v>207</v>
      </c>
      <c r="C19" s="327">
        <v>464</v>
      </c>
      <c r="D19" s="327" t="s">
        <v>451</v>
      </c>
      <c r="E19" s="327">
        <v>178</v>
      </c>
      <c r="F19" s="327">
        <v>202</v>
      </c>
      <c r="G19" s="328" t="s">
        <v>416</v>
      </c>
    </row>
    <row r="20" spans="1:7" ht="21.75" customHeight="1" thickBot="1" x14ac:dyDescent="0.25">
      <c r="A20" s="91" t="s">
        <v>419</v>
      </c>
      <c r="B20" s="271">
        <v>46</v>
      </c>
      <c r="C20" s="271">
        <v>45</v>
      </c>
      <c r="D20" s="271" t="s">
        <v>451</v>
      </c>
      <c r="E20" s="271">
        <v>52</v>
      </c>
      <c r="F20" s="271">
        <v>54</v>
      </c>
      <c r="G20" s="92" t="s">
        <v>420</v>
      </c>
    </row>
    <row r="21" spans="1:7" ht="21.75" customHeight="1" thickTop="1" x14ac:dyDescent="0.2">
      <c r="A21" s="326" t="s">
        <v>418</v>
      </c>
      <c r="B21" s="327" t="s">
        <v>451</v>
      </c>
      <c r="C21" s="327" t="s">
        <v>451</v>
      </c>
      <c r="D21" s="327" t="s">
        <v>451</v>
      </c>
      <c r="E21" s="327">
        <v>433</v>
      </c>
      <c r="F21" s="327">
        <v>533</v>
      </c>
      <c r="G21" s="328" t="s">
        <v>417</v>
      </c>
    </row>
    <row r="22" spans="1:7" ht="21.75" customHeight="1" thickBot="1" x14ac:dyDescent="0.25">
      <c r="A22" s="91" t="s">
        <v>423</v>
      </c>
      <c r="B22" s="271" t="s">
        <v>451</v>
      </c>
      <c r="C22" s="271" t="s">
        <v>451</v>
      </c>
      <c r="D22" s="271" t="s">
        <v>451</v>
      </c>
      <c r="E22" s="271">
        <v>203</v>
      </c>
      <c r="F22" s="271">
        <v>262</v>
      </c>
      <c r="G22" s="92" t="s">
        <v>424</v>
      </c>
    </row>
    <row r="23" spans="1:7" ht="21.75" customHeight="1" thickTop="1" x14ac:dyDescent="0.2">
      <c r="A23" s="326" t="s">
        <v>421</v>
      </c>
      <c r="B23" s="327">
        <v>112</v>
      </c>
      <c r="C23" s="327">
        <v>100</v>
      </c>
      <c r="D23" s="327" t="s">
        <v>451</v>
      </c>
      <c r="E23" s="327">
        <v>68</v>
      </c>
      <c r="F23" s="327">
        <v>57</v>
      </c>
      <c r="G23" s="328" t="s">
        <v>422</v>
      </c>
    </row>
    <row r="24" spans="1:7" ht="21.75" customHeight="1" thickBot="1" x14ac:dyDescent="0.25">
      <c r="A24" s="91" t="s">
        <v>427</v>
      </c>
      <c r="B24" s="271">
        <v>452</v>
      </c>
      <c r="C24" s="271">
        <v>505</v>
      </c>
      <c r="D24" s="271" t="s">
        <v>451</v>
      </c>
      <c r="E24" s="271">
        <v>266</v>
      </c>
      <c r="F24" s="271">
        <v>127</v>
      </c>
      <c r="G24" s="92" t="s">
        <v>428</v>
      </c>
    </row>
    <row r="25" spans="1:7" ht="21.75" customHeight="1" thickTop="1" x14ac:dyDescent="0.2">
      <c r="A25" s="326" t="s">
        <v>425</v>
      </c>
      <c r="B25" s="327" t="s">
        <v>451</v>
      </c>
      <c r="C25" s="327" t="s">
        <v>451</v>
      </c>
      <c r="D25" s="327" t="s">
        <v>451</v>
      </c>
      <c r="E25" s="327">
        <v>80</v>
      </c>
      <c r="F25" s="327">
        <v>125</v>
      </c>
      <c r="G25" s="328" t="s">
        <v>426</v>
      </c>
    </row>
    <row r="26" spans="1:7" ht="21.75" customHeight="1" thickBot="1" x14ac:dyDescent="0.25">
      <c r="A26" s="91" t="s">
        <v>429</v>
      </c>
      <c r="B26" s="271" t="s">
        <v>451</v>
      </c>
      <c r="C26" s="271" t="s">
        <v>451</v>
      </c>
      <c r="D26" s="271" t="s">
        <v>451</v>
      </c>
      <c r="E26" s="271">
        <v>672</v>
      </c>
      <c r="F26" s="271">
        <v>640</v>
      </c>
      <c r="G26" s="92" t="s">
        <v>430</v>
      </c>
    </row>
    <row r="27" spans="1:7" ht="21.75" customHeight="1" thickTop="1" x14ac:dyDescent="0.2">
      <c r="A27" s="326" t="s">
        <v>431</v>
      </c>
      <c r="B27" s="327"/>
      <c r="C27" s="327" t="s">
        <v>451</v>
      </c>
      <c r="D27" s="327" t="s">
        <v>451</v>
      </c>
      <c r="E27" s="327">
        <v>122</v>
      </c>
      <c r="F27" s="327">
        <v>125</v>
      </c>
      <c r="G27" s="328" t="s">
        <v>432</v>
      </c>
    </row>
    <row r="28" spans="1:7" ht="21.75" customHeight="1" thickBot="1" x14ac:dyDescent="0.25">
      <c r="A28" s="91" t="s">
        <v>433</v>
      </c>
      <c r="B28" s="271" t="s">
        <v>451</v>
      </c>
      <c r="C28" s="271" t="s">
        <v>451</v>
      </c>
      <c r="D28" s="271" t="s">
        <v>451</v>
      </c>
      <c r="E28" s="271">
        <v>273</v>
      </c>
      <c r="F28" s="271">
        <v>245</v>
      </c>
      <c r="G28" s="92" t="s">
        <v>434</v>
      </c>
    </row>
    <row r="29" spans="1:7" ht="21.75" customHeight="1" thickTop="1" x14ac:dyDescent="0.2">
      <c r="A29" s="326" t="s">
        <v>438</v>
      </c>
      <c r="B29" s="327" t="s">
        <v>451</v>
      </c>
      <c r="C29" s="327" t="s">
        <v>451</v>
      </c>
      <c r="D29" s="327" t="s">
        <v>451</v>
      </c>
      <c r="E29" s="327">
        <v>17</v>
      </c>
      <c r="F29" s="327">
        <v>9</v>
      </c>
      <c r="G29" s="328" t="s">
        <v>437</v>
      </c>
    </row>
    <row r="30" spans="1:7" ht="21.75" customHeight="1" thickBot="1" x14ac:dyDescent="0.25">
      <c r="A30" s="91" t="s">
        <v>439</v>
      </c>
      <c r="B30" s="271" t="s">
        <v>451</v>
      </c>
      <c r="C30" s="271" t="s">
        <v>451</v>
      </c>
      <c r="D30" s="271" t="s">
        <v>451</v>
      </c>
      <c r="E30" s="271">
        <v>470</v>
      </c>
      <c r="F30" s="271">
        <v>495</v>
      </c>
      <c r="G30" s="92" t="s">
        <v>440</v>
      </c>
    </row>
    <row r="31" spans="1:7" ht="21.75" customHeight="1" thickTop="1" x14ac:dyDescent="0.2">
      <c r="A31" s="326" t="s">
        <v>441</v>
      </c>
      <c r="B31" s="327" t="s">
        <v>451</v>
      </c>
      <c r="C31" s="327" t="s">
        <v>451</v>
      </c>
      <c r="D31" s="327" t="s">
        <v>451</v>
      </c>
      <c r="E31" s="327">
        <v>80</v>
      </c>
      <c r="F31" s="327">
        <v>98</v>
      </c>
      <c r="G31" s="328" t="s">
        <v>442</v>
      </c>
    </row>
    <row r="32" spans="1:7" ht="21.75" customHeight="1" thickBot="1" x14ac:dyDescent="0.25">
      <c r="A32" s="91" t="s">
        <v>435</v>
      </c>
      <c r="B32" s="271">
        <v>190</v>
      </c>
      <c r="C32" s="271">
        <v>252</v>
      </c>
      <c r="D32" s="271" t="s">
        <v>451</v>
      </c>
      <c r="E32" s="271">
        <v>152</v>
      </c>
      <c r="F32" s="271">
        <v>330</v>
      </c>
      <c r="G32" s="92" t="s">
        <v>436</v>
      </c>
    </row>
    <row r="33" spans="1:11" ht="21.75" customHeight="1" thickTop="1" x14ac:dyDescent="0.2">
      <c r="A33" s="326" t="s">
        <v>315</v>
      </c>
      <c r="B33" s="327">
        <v>571.25596999999971</v>
      </c>
      <c r="C33" s="327">
        <v>556</v>
      </c>
      <c r="D33" s="327">
        <v>483</v>
      </c>
      <c r="E33" s="327">
        <v>688.4</v>
      </c>
      <c r="F33" s="327">
        <v>388</v>
      </c>
      <c r="G33" s="328" t="s">
        <v>314</v>
      </c>
    </row>
    <row r="34" spans="1:11" ht="21.75" customHeight="1" x14ac:dyDescent="0.2">
      <c r="A34" s="116" t="s">
        <v>68</v>
      </c>
      <c r="B34" s="273">
        <v>2526</v>
      </c>
      <c r="C34" s="273">
        <v>6448</v>
      </c>
      <c r="D34" s="273">
        <v>5392.3</v>
      </c>
      <c r="E34" s="273">
        <v>2979</v>
      </c>
      <c r="F34" s="273">
        <v>2947</v>
      </c>
      <c r="G34" s="115" t="s">
        <v>313</v>
      </c>
    </row>
    <row r="35" spans="1:11" ht="37.5" customHeight="1" x14ac:dyDescent="0.2">
      <c r="A35" s="114" t="s">
        <v>9</v>
      </c>
      <c r="B35" s="274">
        <f>SUM(B10:B34)</f>
        <v>12020.494124999999</v>
      </c>
      <c r="C35" s="274">
        <f>SUM(C10:C34)</f>
        <v>14690</v>
      </c>
      <c r="D35" s="274">
        <f>SUM(D10:D34)</f>
        <v>11340.8</v>
      </c>
      <c r="E35" s="274">
        <f>SUM(E10:E34)</f>
        <v>15359.4</v>
      </c>
      <c r="F35" s="274">
        <f>SUM(F10:F34)</f>
        <v>14667.9</v>
      </c>
      <c r="G35" s="113" t="s">
        <v>130</v>
      </c>
      <c r="I35" s="170"/>
      <c r="J35" s="170"/>
      <c r="K35" s="170"/>
    </row>
  </sheetData>
  <mergeCells count="12">
    <mergeCell ref="A1:G1"/>
    <mergeCell ref="A7:A9"/>
    <mergeCell ref="B7:B9"/>
    <mergeCell ref="G7:G9"/>
    <mergeCell ref="C7:C9"/>
    <mergeCell ref="D7:D9"/>
    <mergeCell ref="A3:G3"/>
    <mergeCell ref="A5:G5"/>
    <mergeCell ref="E7:E9"/>
    <mergeCell ref="F7:F9"/>
    <mergeCell ref="A2:G2"/>
    <mergeCell ref="A4:G4"/>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8"/>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3.7109375" style="122" customWidth="1"/>
    <col min="2" max="2" width="20.7109375" style="122" customWidth="1"/>
    <col min="3" max="7" width="9.7109375" style="125" customWidth="1"/>
    <col min="8" max="8" width="20.7109375" style="122" customWidth="1"/>
    <col min="9" max="9" width="3.7109375" style="122" customWidth="1"/>
    <col min="10" max="16384" width="10.7109375" style="5"/>
  </cols>
  <sheetData>
    <row r="1" spans="1:9" ht="20.25" x14ac:dyDescent="0.2">
      <c r="A1" s="374" t="s">
        <v>194</v>
      </c>
      <c r="B1" s="374"/>
      <c r="C1" s="374"/>
      <c r="D1" s="374"/>
      <c r="E1" s="374"/>
      <c r="F1" s="374"/>
      <c r="G1" s="374"/>
      <c r="H1" s="374"/>
      <c r="I1" s="374"/>
    </row>
    <row r="2" spans="1:9" ht="20.25" x14ac:dyDescent="0.2">
      <c r="A2" s="375" t="s">
        <v>401</v>
      </c>
      <c r="B2" s="375"/>
      <c r="C2" s="375"/>
      <c r="D2" s="375"/>
      <c r="E2" s="375"/>
      <c r="F2" s="375"/>
      <c r="G2" s="375"/>
      <c r="H2" s="375"/>
      <c r="I2" s="375"/>
    </row>
    <row r="3" spans="1:9" ht="15.75" x14ac:dyDescent="0.2">
      <c r="A3" s="376" t="s">
        <v>216</v>
      </c>
      <c r="B3" s="376"/>
      <c r="C3" s="376"/>
      <c r="D3" s="376"/>
      <c r="E3" s="376"/>
      <c r="F3" s="376"/>
      <c r="G3" s="376"/>
      <c r="H3" s="376"/>
      <c r="I3" s="376"/>
    </row>
    <row r="4" spans="1:9" ht="15.75" x14ac:dyDescent="0.2">
      <c r="A4" s="376" t="s">
        <v>401</v>
      </c>
      <c r="B4" s="376"/>
      <c r="C4" s="376"/>
      <c r="D4" s="376"/>
      <c r="E4" s="376"/>
      <c r="F4" s="376"/>
      <c r="G4" s="376"/>
      <c r="H4" s="376"/>
      <c r="I4" s="376"/>
    </row>
    <row r="5" spans="1:9" s="2" customFormat="1" ht="15.75" x14ac:dyDescent="0.2">
      <c r="A5" s="22" t="s">
        <v>378</v>
      </c>
      <c r="B5" s="34"/>
      <c r="C5" s="36"/>
      <c r="D5" s="36"/>
      <c r="E5" s="36"/>
      <c r="F5" s="36"/>
      <c r="G5" s="36"/>
      <c r="H5" s="34"/>
      <c r="I5" s="58" t="s">
        <v>379</v>
      </c>
    </row>
    <row r="6" spans="1:9" s="3" customFormat="1" ht="14.25" customHeight="1" thickBot="1" x14ac:dyDescent="0.25">
      <c r="A6" s="356" t="s">
        <v>132</v>
      </c>
      <c r="B6" s="356"/>
      <c r="C6" s="215"/>
      <c r="D6" s="379">
        <v>2015</v>
      </c>
      <c r="E6" s="244"/>
      <c r="F6" s="379">
        <v>2017</v>
      </c>
      <c r="G6" s="379">
        <v>2018</v>
      </c>
      <c r="H6" s="458" t="s">
        <v>133</v>
      </c>
      <c r="I6" s="458"/>
    </row>
    <row r="7" spans="1:9" s="3" customFormat="1" ht="14.25" customHeight="1" thickTop="1" thickBot="1" x14ac:dyDescent="0.25">
      <c r="A7" s="357"/>
      <c r="B7" s="357"/>
      <c r="C7" s="217">
        <v>2014</v>
      </c>
      <c r="D7" s="440"/>
      <c r="E7" s="246">
        <v>2016</v>
      </c>
      <c r="F7" s="440"/>
      <c r="G7" s="440"/>
      <c r="H7" s="459"/>
      <c r="I7" s="459"/>
    </row>
    <row r="8" spans="1:9" s="4" customFormat="1" ht="14.25" customHeight="1" thickTop="1" x14ac:dyDescent="0.2">
      <c r="A8" s="358"/>
      <c r="B8" s="358"/>
      <c r="C8" s="216"/>
      <c r="D8" s="380"/>
      <c r="E8" s="245"/>
      <c r="F8" s="380"/>
      <c r="G8" s="380"/>
      <c r="H8" s="460"/>
      <c r="I8" s="460"/>
    </row>
    <row r="9" spans="1:9" s="136" customFormat="1" ht="24" customHeight="1" thickBot="1" x14ac:dyDescent="0.25">
      <c r="A9" s="388" t="s">
        <v>181</v>
      </c>
      <c r="B9" s="388"/>
      <c r="C9" s="123">
        <f>SUM(C10:C13)</f>
        <v>2455</v>
      </c>
      <c r="D9" s="123">
        <v>1614</v>
      </c>
      <c r="E9" s="123">
        <f>SUM(E10:E13)</f>
        <v>1377</v>
      </c>
      <c r="F9" s="123">
        <f>SUM(F10:F13)</f>
        <v>1378</v>
      </c>
      <c r="G9" s="123">
        <f>SUM(G10:G13)</f>
        <v>2309</v>
      </c>
      <c r="H9" s="393" t="s">
        <v>287</v>
      </c>
      <c r="I9" s="393"/>
    </row>
    <row r="10" spans="1:9" ht="24" customHeight="1" thickTop="1" thickBot="1" x14ac:dyDescent="0.25">
      <c r="A10" s="71"/>
      <c r="B10" s="99" t="s">
        <v>15</v>
      </c>
      <c r="C10" s="203">
        <v>5</v>
      </c>
      <c r="D10" s="203">
        <v>0</v>
      </c>
      <c r="E10" s="203">
        <v>6</v>
      </c>
      <c r="F10" s="203">
        <v>17</v>
      </c>
      <c r="G10" s="203">
        <v>15</v>
      </c>
      <c r="H10" s="72" t="s">
        <v>16</v>
      </c>
      <c r="I10" s="72"/>
    </row>
    <row r="11" spans="1:9" ht="24" customHeight="1" thickTop="1" thickBot="1" x14ac:dyDescent="0.25">
      <c r="A11" s="69"/>
      <c r="B11" s="98" t="s">
        <v>17</v>
      </c>
      <c r="C11" s="204">
        <v>706</v>
      </c>
      <c r="D11" s="204">
        <v>689</v>
      </c>
      <c r="E11" s="204">
        <v>672</v>
      </c>
      <c r="F11" s="204">
        <v>593</v>
      </c>
      <c r="G11" s="204">
        <v>237</v>
      </c>
      <c r="H11" s="70" t="s">
        <v>18</v>
      </c>
      <c r="I11" s="70"/>
    </row>
    <row r="12" spans="1:9" ht="24" customHeight="1" thickTop="1" thickBot="1" x14ac:dyDescent="0.25">
      <c r="A12" s="71"/>
      <c r="B12" s="99" t="s">
        <v>19</v>
      </c>
      <c r="C12" s="203">
        <v>1729</v>
      </c>
      <c r="D12" s="203">
        <v>876</v>
      </c>
      <c r="E12" s="203">
        <v>574</v>
      </c>
      <c r="F12" s="203">
        <v>646</v>
      </c>
      <c r="G12" s="203">
        <v>1867</v>
      </c>
      <c r="H12" s="72" t="s">
        <v>20</v>
      </c>
      <c r="I12" s="72"/>
    </row>
    <row r="13" spans="1:9" ht="24" customHeight="1" thickTop="1" thickBot="1" x14ac:dyDescent="0.25">
      <c r="A13" s="69"/>
      <c r="B13" s="98" t="s">
        <v>217</v>
      </c>
      <c r="C13" s="204">
        <v>15</v>
      </c>
      <c r="D13" s="204">
        <v>49</v>
      </c>
      <c r="E13" s="204">
        <v>125</v>
      </c>
      <c r="F13" s="204">
        <v>122</v>
      </c>
      <c r="G13" s="204">
        <v>190</v>
      </c>
      <c r="H13" s="70" t="s">
        <v>218</v>
      </c>
      <c r="I13" s="70"/>
    </row>
    <row r="14" spans="1:9" ht="24" customHeight="1" thickTop="1" thickBot="1" x14ac:dyDescent="0.25">
      <c r="A14" s="385" t="s">
        <v>174</v>
      </c>
      <c r="B14" s="385"/>
      <c r="C14" s="196">
        <v>496136</v>
      </c>
      <c r="D14" s="196">
        <v>541958</v>
      </c>
      <c r="E14" s="196">
        <v>483210</v>
      </c>
      <c r="F14" s="196">
        <v>534515</v>
      </c>
      <c r="G14" s="196">
        <v>629878</v>
      </c>
      <c r="H14" s="386" t="s">
        <v>173</v>
      </c>
      <c r="I14" s="386"/>
    </row>
    <row r="15" spans="1:9" ht="24" customHeight="1" thickTop="1" thickBot="1" x14ac:dyDescent="0.25">
      <c r="A15" s="384" t="s">
        <v>180</v>
      </c>
      <c r="B15" s="384"/>
      <c r="C15" s="177">
        <f>SUM(C16:C17)</f>
        <v>28244</v>
      </c>
      <c r="D15" s="177">
        <v>28340</v>
      </c>
      <c r="E15" s="177">
        <f>SUM(E16:E17)</f>
        <v>29794</v>
      </c>
      <c r="F15" s="177">
        <f t="shared" ref="F15:G15" si="0">SUM(F16:F17)</f>
        <v>28975</v>
      </c>
      <c r="G15" s="177">
        <f t="shared" si="0"/>
        <v>29277</v>
      </c>
      <c r="H15" s="383" t="s">
        <v>179</v>
      </c>
      <c r="I15" s="383"/>
    </row>
    <row r="16" spans="1:9" s="136" customFormat="1" ht="24" customHeight="1" thickTop="1" thickBot="1" x14ac:dyDescent="0.25">
      <c r="A16" s="71"/>
      <c r="B16" s="99" t="s">
        <v>134</v>
      </c>
      <c r="C16" s="259">
        <v>27482</v>
      </c>
      <c r="D16" s="259">
        <v>27596</v>
      </c>
      <c r="E16" s="259">
        <v>28877</v>
      </c>
      <c r="F16" s="259">
        <v>28096</v>
      </c>
      <c r="G16" s="259">
        <v>29012</v>
      </c>
      <c r="H16" s="72" t="s">
        <v>104</v>
      </c>
      <c r="I16" s="72"/>
    </row>
    <row r="17" spans="1:9" s="136" customFormat="1" ht="24" customHeight="1" thickTop="1" thickBot="1" x14ac:dyDescent="0.25">
      <c r="A17" s="69"/>
      <c r="B17" s="98" t="s">
        <v>99</v>
      </c>
      <c r="C17" s="204">
        <v>762</v>
      </c>
      <c r="D17" s="204">
        <v>744</v>
      </c>
      <c r="E17" s="204">
        <v>917</v>
      </c>
      <c r="F17" s="204">
        <v>879</v>
      </c>
      <c r="G17" s="204">
        <v>265</v>
      </c>
      <c r="H17" s="70" t="s">
        <v>6</v>
      </c>
      <c r="I17" s="70"/>
    </row>
    <row r="18" spans="1:9" ht="24" customHeight="1" thickTop="1" thickBot="1" x14ac:dyDescent="0.25">
      <c r="A18" s="385" t="s">
        <v>166</v>
      </c>
      <c r="B18" s="385"/>
      <c r="C18" s="190">
        <v>50648</v>
      </c>
      <c r="D18" s="190">
        <v>58077</v>
      </c>
      <c r="E18" s="190">
        <v>53596</v>
      </c>
      <c r="F18" s="190">
        <v>65177</v>
      </c>
      <c r="G18" s="190">
        <v>74652</v>
      </c>
      <c r="H18" s="386" t="s">
        <v>172</v>
      </c>
      <c r="I18" s="386"/>
    </row>
    <row r="19" spans="1:9" ht="24" customHeight="1" thickTop="1" thickBot="1" x14ac:dyDescent="0.25">
      <c r="A19" s="384" t="s">
        <v>182</v>
      </c>
      <c r="B19" s="384"/>
      <c r="C19" s="258">
        <f>SUM(C20:C21)</f>
        <v>14726</v>
      </c>
      <c r="D19" s="258">
        <f>SUM(D20:D21)</f>
        <v>16541</v>
      </c>
      <c r="E19" s="258">
        <f>SUM(E20:E21)</f>
        <v>25988</v>
      </c>
      <c r="F19" s="258">
        <f t="shared" ref="F19:G19" si="1">SUM(F20:F21)</f>
        <v>24805</v>
      </c>
      <c r="G19" s="258">
        <f t="shared" si="1"/>
        <v>36036</v>
      </c>
      <c r="H19" s="383" t="s">
        <v>183</v>
      </c>
      <c r="I19" s="383"/>
    </row>
    <row r="20" spans="1:9" s="136" customFormat="1" ht="24" customHeight="1" thickTop="1" thickBot="1" x14ac:dyDescent="0.25">
      <c r="A20" s="71"/>
      <c r="B20" s="99" t="s">
        <v>107</v>
      </c>
      <c r="C20" s="203">
        <v>6720</v>
      </c>
      <c r="D20" s="203">
        <v>8014</v>
      </c>
      <c r="E20" s="203">
        <v>8406</v>
      </c>
      <c r="F20" s="203">
        <v>9599</v>
      </c>
      <c r="G20" s="203">
        <v>9828</v>
      </c>
      <c r="H20" s="72" t="s">
        <v>108</v>
      </c>
      <c r="I20" s="72"/>
    </row>
    <row r="21" spans="1:9" s="136" customFormat="1" ht="24" customHeight="1" thickTop="1" thickBot="1" x14ac:dyDescent="0.25">
      <c r="A21" s="69"/>
      <c r="B21" s="98" t="s">
        <v>109</v>
      </c>
      <c r="C21" s="204">
        <v>8006</v>
      </c>
      <c r="D21" s="204">
        <v>8527</v>
      </c>
      <c r="E21" s="204">
        <v>17582</v>
      </c>
      <c r="F21" s="204">
        <v>15206</v>
      </c>
      <c r="G21" s="204">
        <v>26208</v>
      </c>
      <c r="H21" s="70" t="s">
        <v>110</v>
      </c>
      <c r="I21" s="70"/>
    </row>
    <row r="22" spans="1:9" ht="24" customHeight="1" thickTop="1" thickBot="1" x14ac:dyDescent="0.25">
      <c r="A22" s="385" t="s">
        <v>167</v>
      </c>
      <c r="B22" s="385"/>
      <c r="C22" s="190">
        <v>68856</v>
      </c>
      <c r="D22" s="190">
        <v>79804</v>
      </c>
      <c r="E22" s="190">
        <v>62061</v>
      </c>
      <c r="F22" s="190">
        <v>56146</v>
      </c>
      <c r="G22" s="190">
        <v>226408</v>
      </c>
      <c r="H22" s="386" t="s">
        <v>175</v>
      </c>
      <c r="I22" s="386"/>
    </row>
    <row r="23" spans="1:9" ht="24" customHeight="1" thickTop="1" thickBot="1" x14ac:dyDescent="0.25">
      <c r="A23" s="384" t="s">
        <v>168</v>
      </c>
      <c r="B23" s="384"/>
      <c r="C23" s="177">
        <v>4338</v>
      </c>
      <c r="D23" s="177">
        <v>4522</v>
      </c>
      <c r="E23" s="177">
        <v>4962</v>
      </c>
      <c r="F23" s="177">
        <v>5753</v>
      </c>
      <c r="G23" s="177">
        <v>8372</v>
      </c>
      <c r="H23" s="383" t="s">
        <v>170</v>
      </c>
      <c r="I23" s="383"/>
    </row>
    <row r="24" spans="1:9" s="136" customFormat="1" ht="24" customHeight="1" thickTop="1" x14ac:dyDescent="0.2">
      <c r="A24" s="426" t="s">
        <v>169</v>
      </c>
      <c r="B24" s="426"/>
      <c r="C24" s="196">
        <v>16213</v>
      </c>
      <c r="D24" s="196">
        <v>15202</v>
      </c>
      <c r="E24" s="196">
        <v>14513</v>
      </c>
      <c r="F24" s="196">
        <v>15358</v>
      </c>
      <c r="G24" s="196">
        <v>14665</v>
      </c>
      <c r="H24" s="429" t="s">
        <v>171</v>
      </c>
      <c r="I24" s="429"/>
    </row>
    <row r="25" spans="1:9" s="136" customFormat="1" ht="24.95" customHeight="1" x14ac:dyDescent="0.2">
      <c r="A25" s="419" t="s">
        <v>4</v>
      </c>
      <c r="B25" s="419"/>
      <c r="C25" s="178">
        <f>C24+C23+C22+C19+C18+C15+C14+C9</f>
        <v>681616</v>
      </c>
      <c r="D25" s="178">
        <f>D24+D23+D22+D19+D18+D15+D14+D9</f>
        <v>746058</v>
      </c>
      <c r="E25" s="178">
        <f>E9+E14+E15+E18+E19+E22+E23+E24</f>
        <v>675501</v>
      </c>
      <c r="F25" s="178">
        <f>F9+F14+F15+F18+F19+F22+F23+F24</f>
        <v>732107</v>
      </c>
      <c r="G25" s="178">
        <f>G24+G23+G22+G19+G18+G15+G14+G9</f>
        <v>1021597</v>
      </c>
      <c r="H25" s="457" t="s">
        <v>135</v>
      </c>
      <c r="I25" s="457"/>
    </row>
    <row r="26" spans="1:9" ht="22.5" customHeight="1" x14ac:dyDescent="0.2">
      <c r="A26" s="148"/>
      <c r="B26" s="125"/>
      <c r="H26" s="125"/>
      <c r="I26" s="149"/>
    </row>
    <row r="27" spans="1:9" ht="13.5" customHeight="1" x14ac:dyDescent="0.2"/>
    <row r="28" spans="1:9" ht="16.5" customHeight="1" x14ac:dyDescent="0.2"/>
  </sheetData>
  <mergeCells count="27">
    <mergeCell ref="A1:I1"/>
    <mergeCell ref="A3:I3"/>
    <mergeCell ref="A2:I2"/>
    <mergeCell ref="A9:B9"/>
    <mergeCell ref="H19:I19"/>
    <mergeCell ref="A18:B18"/>
    <mergeCell ref="A4:I4"/>
    <mergeCell ref="H18:I18"/>
    <mergeCell ref="H9:I9"/>
    <mergeCell ref="H14:I14"/>
    <mergeCell ref="A14:B14"/>
    <mergeCell ref="H15:I15"/>
    <mergeCell ref="H6:I8"/>
    <mergeCell ref="A6:B8"/>
    <mergeCell ref="A19:B19"/>
    <mergeCell ref="A15:B15"/>
    <mergeCell ref="F6:F8"/>
    <mergeCell ref="G6:G8"/>
    <mergeCell ref="H22:I22"/>
    <mergeCell ref="A22:B22"/>
    <mergeCell ref="D6:D8"/>
    <mergeCell ref="A24:B24"/>
    <mergeCell ref="A25:B25"/>
    <mergeCell ref="H24:I24"/>
    <mergeCell ref="A23:B23"/>
    <mergeCell ref="H25:I25"/>
    <mergeCell ref="H23:I23"/>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3.7109375" style="122" customWidth="1"/>
    <col min="2" max="2" width="22.7109375" style="122" customWidth="1"/>
    <col min="3" max="7" width="9.7109375" style="124" customWidth="1"/>
    <col min="8" max="8" width="22.7109375" style="122" customWidth="1"/>
    <col min="9" max="9" width="3.7109375" style="122" customWidth="1"/>
    <col min="10" max="16384" width="10.7109375" style="5"/>
  </cols>
  <sheetData>
    <row r="1" spans="1:11" s="147" customFormat="1" ht="19.5" customHeight="1" x14ac:dyDescent="0.2">
      <c r="A1" s="450"/>
      <c r="B1" s="451"/>
      <c r="C1" s="451"/>
      <c r="D1" s="451"/>
      <c r="E1" s="451"/>
      <c r="F1" s="451"/>
      <c r="G1" s="451"/>
      <c r="H1" s="451"/>
      <c r="I1" s="451"/>
      <c r="J1" s="146"/>
      <c r="K1" s="146"/>
    </row>
    <row r="2" spans="1:11" ht="20.25" x14ac:dyDescent="0.2">
      <c r="A2" s="374" t="s">
        <v>199</v>
      </c>
      <c r="B2" s="374"/>
      <c r="C2" s="374"/>
      <c r="D2" s="374"/>
      <c r="E2" s="374"/>
      <c r="F2" s="374"/>
      <c r="G2" s="374"/>
      <c r="H2" s="374"/>
      <c r="I2" s="374"/>
    </row>
    <row r="3" spans="1:11" s="150" customFormat="1" ht="20.25" x14ac:dyDescent="0.2">
      <c r="A3" s="387" t="s">
        <v>401</v>
      </c>
      <c r="B3" s="387"/>
      <c r="C3" s="387"/>
      <c r="D3" s="387"/>
      <c r="E3" s="387"/>
      <c r="F3" s="387"/>
      <c r="G3" s="387"/>
      <c r="H3" s="387"/>
      <c r="I3" s="387"/>
    </row>
    <row r="4" spans="1:11" ht="15.6" customHeight="1" x14ac:dyDescent="0.2">
      <c r="A4" s="461" t="s">
        <v>131</v>
      </c>
      <c r="B4" s="461"/>
      <c r="C4" s="461"/>
      <c r="D4" s="461"/>
      <c r="E4" s="461"/>
      <c r="F4" s="461"/>
      <c r="G4" s="461"/>
      <c r="H4" s="461"/>
      <c r="I4" s="461"/>
    </row>
    <row r="5" spans="1:11" ht="15.75" x14ac:dyDescent="0.2">
      <c r="A5" s="376" t="s">
        <v>443</v>
      </c>
      <c r="B5" s="376"/>
      <c r="C5" s="376"/>
      <c r="D5" s="376"/>
      <c r="E5" s="376"/>
      <c r="F5" s="376"/>
      <c r="G5" s="376"/>
      <c r="H5" s="376"/>
      <c r="I5" s="376"/>
    </row>
    <row r="6" spans="1:11" s="2" customFormat="1" ht="21.95" customHeight="1" x14ac:dyDescent="0.2">
      <c r="A6" s="22" t="s">
        <v>380</v>
      </c>
      <c r="B6" s="34"/>
      <c r="C6" s="36"/>
      <c r="D6" s="36"/>
      <c r="E6" s="36"/>
      <c r="F6" s="36"/>
      <c r="G6" s="36"/>
      <c r="H6" s="34"/>
      <c r="I6" s="58" t="s">
        <v>381</v>
      </c>
    </row>
    <row r="7" spans="1:11" s="3" customFormat="1" ht="14.25" customHeight="1" thickBot="1" x14ac:dyDescent="0.25">
      <c r="A7" s="356" t="s">
        <v>132</v>
      </c>
      <c r="B7" s="356"/>
      <c r="C7" s="320"/>
      <c r="D7" s="379">
        <v>2015</v>
      </c>
      <c r="E7" s="320"/>
      <c r="F7" s="379">
        <v>2017</v>
      </c>
      <c r="G7" s="379">
        <v>2018</v>
      </c>
      <c r="H7" s="458" t="s">
        <v>133</v>
      </c>
      <c r="I7" s="458"/>
    </row>
    <row r="8" spans="1:11" s="3" customFormat="1" ht="14.25" customHeight="1" thickTop="1" thickBot="1" x14ac:dyDescent="0.25">
      <c r="A8" s="357"/>
      <c r="B8" s="357"/>
      <c r="C8" s="322">
        <v>2014</v>
      </c>
      <c r="D8" s="440"/>
      <c r="E8" s="322">
        <v>2016</v>
      </c>
      <c r="F8" s="440"/>
      <c r="G8" s="440"/>
      <c r="H8" s="459"/>
      <c r="I8" s="459"/>
    </row>
    <row r="9" spans="1:11" s="4" customFormat="1" ht="14.25" customHeight="1" thickTop="1" x14ac:dyDescent="0.2">
      <c r="A9" s="358"/>
      <c r="B9" s="358"/>
      <c r="C9" s="321"/>
      <c r="D9" s="380"/>
      <c r="E9" s="321"/>
      <c r="F9" s="380"/>
      <c r="G9" s="380"/>
      <c r="H9" s="460"/>
      <c r="I9" s="460"/>
    </row>
    <row r="10" spans="1:11" s="136" customFormat="1" ht="24" customHeight="1" thickBot="1" x14ac:dyDescent="0.25">
      <c r="A10" s="388" t="s">
        <v>181</v>
      </c>
      <c r="B10" s="388"/>
      <c r="C10" s="304">
        <f>SUM(C11:C14)</f>
        <v>5202</v>
      </c>
      <c r="D10" s="304">
        <v>3684</v>
      </c>
      <c r="E10" s="304">
        <v>2972</v>
      </c>
      <c r="F10" s="304">
        <v>3153</v>
      </c>
      <c r="G10" s="304">
        <v>6664</v>
      </c>
      <c r="H10" s="393" t="s">
        <v>14</v>
      </c>
      <c r="I10" s="393"/>
    </row>
    <row r="11" spans="1:11" ht="24" customHeight="1" thickTop="1" thickBot="1" x14ac:dyDescent="0.25">
      <c r="A11" s="71"/>
      <c r="B11" s="99" t="s">
        <v>15</v>
      </c>
      <c r="C11" s="198">
        <v>8</v>
      </c>
      <c r="D11" s="198">
        <v>0</v>
      </c>
      <c r="E11" s="198">
        <v>8.1</v>
      </c>
      <c r="F11" s="198">
        <v>22</v>
      </c>
      <c r="G11" s="198">
        <v>14</v>
      </c>
      <c r="H11" s="72" t="s">
        <v>16</v>
      </c>
      <c r="I11" s="72"/>
    </row>
    <row r="12" spans="1:11" ht="24" customHeight="1" thickTop="1" thickBot="1" x14ac:dyDescent="0.25">
      <c r="A12" s="69"/>
      <c r="B12" s="98" t="s">
        <v>17</v>
      </c>
      <c r="C12" s="199">
        <v>847</v>
      </c>
      <c r="D12" s="199">
        <v>827</v>
      </c>
      <c r="E12" s="199">
        <v>470</v>
      </c>
      <c r="F12" s="199">
        <v>533</v>
      </c>
      <c r="G12" s="199">
        <v>205</v>
      </c>
      <c r="H12" s="70" t="s">
        <v>18</v>
      </c>
      <c r="I12" s="70"/>
    </row>
    <row r="13" spans="1:11" ht="24" customHeight="1" thickTop="1" thickBot="1" x14ac:dyDescent="0.25">
      <c r="A13" s="71"/>
      <c r="B13" s="99" t="s">
        <v>19</v>
      </c>
      <c r="C13" s="198">
        <v>4324</v>
      </c>
      <c r="D13" s="198">
        <v>2803</v>
      </c>
      <c r="E13" s="198">
        <v>2180.4</v>
      </c>
      <c r="F13" s="198">
        <v>2196</v>
      </c>
      <c r="G13" s="198">
        <v>6160</v>
      </c>
      <c r="H13" s="72" t="s">
        <v>20</v>
      </c>
      <c r="I13" s="72"/>
    </row>
    <row r="14" spans="1:11" ht="24" customHeight="1" thickTop="1" thickBot="1" x14ac:dyDescent="0.25">
      <c r="A14" s="69"/>
      <c r="B14" s="98" t="s">
        <v>193</v>
      </c>
      <c r="C14" s="199">
        <v>23</v>
      </c>
      <c r="D14" s="199">
        <v>54</v>
      </c>
      <c r="E14" s="199">
        <v>313.5</v>
      </c>
      <c r="F14" s="199">
        <v>401</v>
      </c>
      <c r="G14" s="199">
        <v>285</v>
      </c>
      <c r="H14" s="70" t="s">
        <v>219</v>
      </c>
      <c r="I14" s="70"/>
    </row>
    <row r="15" spans="1:11" ht="24" customHeight="1" thickTop="1" thickBot="1" x14ac:dyDescent="0.25">
      <c r="A15" s="385" t="s">
        <v>174</v>
      </c>
      <c r="B15" s="385"/>
      <c r="C15" s="305">
        <v>196899</v>
      </c>
      <c r="D15" s="305">
        <v>216783</v>
      </c>
      <c r="E15" s="305">
        <v>76718</v>
      </c>
      <c r="F15" s="305">
        <v>641418</v>
      </c>
      <c r="G15" s="305">
        <v>371628</v>
      </c>
      <c r="H15" s="386" t="s">
        <v>173</v>
      </c>
      <c r="I15" s="386"/>
    </row>
    <row r="16" spans="1:11" ht="24" customHeight="1" thickTop="1" thickBot="1" x14ac:dyDescent="0.25">
      <c r="A16" s="384" t="s">
        <v>180</v>
      </c>
      <c r="B16" s="384"/>
      <c r="C16" s="306">
        <f>C17+C18</f>
        <v>101724</v>
      </c>
      <c r="D16" s="306">
        <v>103285</v>
      </c>
      <c r="E16" s="306">
        <v>76718.7</v>
      </c>
      <c r="F16" s="306">
        <v>106860</v>
      </c>
      <c r="G16" s="306">
        <v>99693</v>
      </c>
      <c r="H16" s="383" t="s">
        <v>179</v>
      </c>
      <c r="I16" s="383"/>
    </row>
    <row r="17" spans="1:9" s="136" customFormat="1" ht="24" customHeight="1" thickTop="1" thickBot="1" x14ac:dyDescent="0.25">
      <c r="A17" s="71"/>
      <c r="B17" s="99" t="s">
        <v>134</v>
      </c>
      <c r="C17" s="198">
        <v>96188</v>
      </c>
      <c r="D17" s="198">
        <v>99347</v>
      </c>
      <c r="E17" s="198">
        <v>72193.5</v>
      </c>
      <c r="F17" s="198">
        <v>101144</v>
      </c>
      <c r="G17" s="198">
        <v>98642</v>
      </c>
      <c r="H17" s="72" t="s">
        <v>104</v>
      </c>
      <c r="I17" s="72"/>
    </row>
    <row r="18" spans="1:9" s="136" customFormat="1" ht="24" customHeight="1" thickTop="1" thickBot="1" x14ac:dyDescent="0.25">
      <c r="A18" s="69"/>
      <c r="B18" s="98" t="s">
        <v>99</v>
      </c>
      <c r="C18" s="323">
        <v>5536</v>
      </c>
      <c r="D18" s="323">
        <v>3938</v>
      </c>
      <c r="E18" s="323">
        <v>4525.2</v>
      </c>
      <c r="F18" s="323">
        <v>5716</v>
      </c>
      <c r="G18" s="323">
        <v>1051</v>
      </c>
      <c r="H18" s="70" t="s">
        <v>6</v>
      </c>
      <c r="I18" s="70"/>
    </row>
    <row r="19" spans="1:9" ht="24" customHeight="1" thickTop="1" thickBot="1" x14ac:dyDescent="0.25">
      <c r="A19" s="385" t="s">
        <v>166</v>
      </c>
      <c r="B19" s="385"/>
      <c r="C19" s="307">
        <v>157926</v>
      </c>
      <c r="D19" s="307">
        <v>181590</v>
      </c>
      <c r="E19" s="307">
        <v>155000</v>
      </c>
      <c r="F19" s="307">
        <v>181393</v>
      </c>
      <c r="G19" s="307">
        <v>343204</v>
      </c>
      <c r="H19" s="386" t="s">
        <v>172</v>
      </c>
      <c r="I19" s="386"/>
    </row>
    <row r="20" spans="1:9" ht="24" customHeight="1" thickTop="1" thickBot="1" x14ac:dyDescent="0.25">
      <c r="A20" s="384" t="s">
        <v>182</v>
      </c>
      <c r="B20" s="384"/>
      <c r="C20" s="306">
        <v>353898</v>
      </c>
      <c r="D20" s="306">
        <v>373282</v>
      </c>
      <c r="E20" s="306">
        <v>592549</v>
      </c>
      <c r="F20" s="306">
        <v>487396</v>
      </c>
      <c r="G20" s="306">
        <v>683898</v>
      </c>
      <c r="H20" s="383" t="s">
        <v>183</v>
      </c>
      <c r="I20" s="383"/>
    </row>
    <row r="21" spans="1:9" ht="24" customHeight="1" thickTop="1" thickBot="1" x14ac:dyDescent="0.25">
      <c r="A21" s="385" t="s">
        <v>167</v>
      </c>
      <c r="B21" s="385"/>
      <c r="C21" s="308">
        <v>265750</v>
      </c>
      <c r="D21" s="308">
        <v>226808</v>
      </c>
      <c r="E21" s="308">
        <v>179977</v>
      </c>
      <c r="F21" s="308">
        <v>207742</v>
      </c>
      <c r="G21" s="308">
        <v>337710</v>
      </c>
      <c r="H21" s="386" t="s">
        <v>175</v>
      </c>
      <c r="I21" s="386"/>
    </row>
    <row r="22" spans="1:9" ht="24" customHeight="1" thickTop="1" thickBot="1" x14ac:dyDescent="0.25">
      <c r="A22" s="384" t="s">
        <v>168</v>
      </c>
      <c r="B22" s="384"/>
      <c r="C22" s="309">
        <v>30156</v>
      </c>
      <c r="D22" s="309">
        <v>32325</v>
      </c>
      <c r="E22" s="309">
        <v>36223</v>
      </c>
      <c r="F22" s="309">
        <v>52958</v>
      </c>
      <c r="G22" s="309">
        <v>62790</v>
      </c>
      <c r="H22" s="383" t="s">
        <v>170</v>
      </c>
      <c r="I22" s="383"/>
    </row>
    <row r="23" spans="1:9" s="136" customFormat="1" ht="24" customHeight="1" thickTop="1" x14ac:dyDescent="0.2">
      <c r="A23" s="426" t="s">
        <v>169</v>
      </c>
      <c r="B23" s="426"/>
      <c r="C23" s="310">
        <v>241574</v>
      </c>
      <c r="D23" s="310">
        <v>238671</v>
      </c>
      <c r="E23" s="310">
        <v>272844</v>
      </c>
      <c r="F23" s="310">
        <v>224227</v>
      </c>
      <c r="G23" s="310">
        <v>205310</v>
      </c>
      <c r="H23" s="429" t="s">
        <v>171</v>
      </c>
      <c r="I23" s="429"/>
    </row>
    <row r="24" spans="1:9" s="136" customFormat="1" ht="24.95" customHeight="1" x14ac:dyDescent="0.2">
      <c r="A24" s="419" t="s">
        <v>4</v>
      </c>
      <c r="B24" s="419"/>
      <c r="C24" s="311">
        <f>C23+C22+C21+C20+C19+C16+C15+C10</f>
        <v>1353129</v>
      </c>
      <c r="D24" s="311">
        <f>D23+D22+D21+D20+D19+D16+D15+D10</f>
        <v>1376428</v>
      </c>
      <c r="E24" s="311">
        <f>E23+E22+E21+E20+E19+E16+E15+E10</f>
        <v>1393001.7</v>
      </c>
      <c r="F24" s="311">
        <f>F23+F22+F21+F20+F19+F16+F15+F10</f>
        <v>1905147</v>
      </c>
      <c r="G24" s="311">
        <f>G23+G22+G21+G20+G19+G16+G15+G10</f>
        <v>2110897</v>
      </c>
      <c r="H24" s="457" t="s">
        <v>135</v>
      </c>
      <c r="I24" s="457"/>
    </row>
  </sheetData>
  <mergeCells count="28">
    <mergeCell ref="A22:B22"/>
    <mergeCell ref="H22:I22"/>
    <mergeCell ref="A23:B23"/>
    <mergeCell ref="H23:I23"/>
    <mergeCell ref="A24:B24"/>
    <mergeCell ref="H24:I24"/>
    <mergeCell ref="A19:B19"/>
    <mergeCell ref="H19:I19"/>
    <mergeCell ref="A20:B20"/>
    <mergeCell ref="H20:I20"/>
    <mergeCell ref="A21:B21"/>
    <mergeCell ref="H21:I21"/>
    <mergeCell ref="A10:B10"/>
    <mergeCell ref="H10:I10"/>
    <mergeCell ref="A15:B15"/>
    <mergeCell ref="H15:I15"/>
    <mergeCell ref="A16:B16"/>
    <mergeCell ref="H16:I16"/>
    <mergeCell ref="A1:I1"/>
    <mergeCell ref="A2:I2"/>
    <mergeCell ref="A3:I3"/>
    <mergeCell ref="A5:I5"/>
    <mergeCell ref="A7:B9"/>
    <mergeCell ref="D7:D9"/>
    <mergeCell ref="F7:F9"/>
    <mergeCell ref="H7:I9"/>
    <mergeCell ref="G7:G9"/>
    <mergeCell ref="A4:I4"/>
  </mergeCells>
  <printOptions horizontalCentered="1"/>
  <pageMargins left="0" right="0" top="1.1811023622047245" bottom="0" header="0.51181102362204722" footer="0.51181102362204722"/>
  <pageSetup paperSize="9" scale="97" orientation="portrait" r:id="rId1"/>
  <headerFooter alignWithMargins="0"/>
  <rowBreaks count="1" manualBreakCount="1">
    <brk id="24"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53"/>
  <sheetViews>
    <sheetView showGridLines="0" rightToLeft="1" tabSelected="1" view="pageBreakPreview" topLeftCell="A4" zoomScaleSheetLayoutView="100" workbookViewId="0">
      <selection activeCell="L4" sqref="L4"/>
    </sheetView>
  </sheetViews>
  <sheetFormatPr defaultColWidth="10.7109375" defaultRowHeight="14.25" x14ac:dyDescent="0.2"/>
  <cols>
    <col min="1" max="1" width="3.7109375" style="289" customWidth="1"/>
    <col min="2" max="2" width="28.85546875" style="289" customWidth="1"/>
    <col min="3" max="8" width="8.7109375" style="289" customWidth="1"/>
    <col min="9" max="10" width="8.7109375" style="288" customWidth="1"/>
    <col min="11" max="11" width="11.42578125" style="288" bestFit="1" customWidth="1"/>
    <col min="12" max="13" width="8.7109375" style="288" customWidth="1"/>
    <col min="14" max="14" width="8.7109375" style="291" customWidth="1"/>
    <col min="15" max="15" width="30.7109375" style="289" customWidth="1"/>
    <col min="16" max="16" width="3.7109375" style="289" customWidth="1"/>
    <col min="17" max="16384" width="10.7109375" style="283"/>
  </cols>
  <sheetData>
    <row r="1" spans="1:26" s="147" customFormat="1" ht="24" customHeight="1" x14ac:dyDescent="0.2">
      <c r="A1" s="450"/>
      <c r="B1" s="451"/>
      <c r="C1" s="451"/>
      <c r="D1" s="451"/>
      <c r="E1" s="451"/>
      <c r="F1" s="451"/>
      <c r="G1" s="451"/>
      <c r="H1" s="451"/>
      <c r="I1" s="451"/>
      <c r="J1" s="451"/>
      <c r="K1" s="451"/>
      <c r="L1" s="451"/>
      <c r="M1" s="451"/>
      <c r="N1" s="451"/>
      <c r="O1" s="451"/>
      <c r="P1" s="451"/>
      <c r="Q1" s="146"/>
      <c r="R1" s="146"/>
      <c r="S1" s="146"/>
      <c r="T1" s="146"/>
      <c r="U1" s="146"/>
      <c r="V1" s="146"/>
      <c r="W1" s="146"/>
      <c r="X1" s="146"/>
      <c r="Y1" s="146"/>
      <c r="Z1" s="146"/>
    </row>
    <row r="2" spans="1:26" s="276" customFormat="1" ht="20.25" x14ac:dyDescent="0.2">
      <c r="A2" s="487" t="s">
        <v>452</v>
      </c>
      <c r="B2" s="487"/>
      <c r="C2" s="487"/>
      <c r="D2" s="487"/>
      <c r="E2" s="487"/>
      <c r="F2" s="487"/>
      <c r="G2" s="487"/>
      <c r="H2" s="487"/>
      <c r="I2" s="487"/>
      <c r="J2" s="487"/>
      <c r="K2" s="487"/>
      <c r="L2" s="487"/>
      <c r="M2" s="487"/>
      <c r="N2" s="487"/>
      <c r="O2" s="487"/>
      <c r="P2" s="487"/>
    </row>
    <row r="3" spans="1:26" s="276" customFormat="1" ht="20.25" x14ac:dyDescent="0.2">
      <c r="A3" s="462" t="s">
        <v>453</v>
      </c>
      <c r="B3" s="462"/>
      <c r="C3" s="462"/>
      <c r="D3" s="462"/>
      <c r="E3" s="462"/>
      <c r="F3" s="462"/>
      <c r="G3" s="462"/>
      <c r="H3" s="462"/>
      <c r="I3" s="462"/>
      <c r="J3" s="462"/>
      <c r="K3" s="462"/>
      <c r="L3" s="462"/>
      <c r="M3" s="462"/>
      <c r="N3" s="462"/>
      <c r="O3" s="462"/>
      <c r="P3" s="462"/>
    </row>
    <row r="4" spans="1:26" s="277" customFormat="1" ht="15.75" x14ac:dyDescent="0.2">
      <c r="A4" s="496" t="s">
        <v>335</v>
      </c>
      <c r="B4" s="496"/>
      <c r="C4" s="496"/>
      <c r="D4" s="496"/>
      <c r="E4" s="496"/>
      <c r="F4" s="496"/>
      <c r="G4" s="496"/>
      <c r="H4" s="496"/>
      <c r="I4" s="496"/>
      <c r="J4" s="496"/>
      <c r="K4" s="496"/>
      <c r="L4" s="496"/>
      <c r="M4" s="496"/>
      <c r="N4" s="496"/>
      <c r="O4" s="496"/>
      <c r="P4" s="496"/>
    </row>
    <row r="5" spans="1:26" s="278" customFormat="1" ht="15.75" x14ac:dyDescent="0.2">
      <c r="A5" s="497" t="s">
        <v>453</v>
      </c>
      <c r="B5" s="497"/>
      <c r="C5" s="497"/>
      <c r="D5" s="497"/>
      <c r="E5" s="497"/>
      <c r="F5" s="497"/>
      <c r="G5" s="497"/>
      <c r="H5" s="497"/>
      <c r="I5" s="497"/>
      <c r="J5" s="497"/>
      <c r="K5" s="497"/>
      <c r="L5" s="497"/>
      <c r="M5" s="497"/>
      <c r="N5" s="497"/>
      <c r="O5" s="497"/>
      <c r="P5" s="497"/>
    </row>
    <row r="6" spans="1:26" ht="18.75" customHeight="1" x14ac:dyDescent="0.2">
      <c r="A6" s="22" t="s">
        <v>382</v>
      </c>
      <c r="B6" s="279"/>
      <c r="C6" s="279"/>
      <c r="D6" s="279"/>
      <c r="E6" s="279"/>
      <c r="F6" s="280"/>
      <c r="G6" s="279"/>
      <c r="H6" s="279"/>
      <c r="I6" s="281"/>
      <c r="J6" s="281"/>
      <c r="K6" s="281"/>
      <c r="L6" s="281"/>
      <c r="M6" s="281"/>
      <c r="N6" s="282"/>
      <c r="O6" s="279"/>
      <c r="P6" s="58" t="s">
        <v>383</v>
      </c>
    </row>
    <row r="7" spans="1:26" ht="18.75" customHeight="1" x14ac:dyDescent="0.2">
      <c r="A7" s="463" t="s">
        <v>132</v>
      </c>
      <c r="B7" s="464"/>
      <c r="C7" s="469">
        <v>2017</v>
      </c>
      <c r="D7" s="470"/>
      <c r="E7" s="470"/>
      <c r="F7" s="470"/>
      <c r="G7" s="470"/>
      <c r="H7" s="471"/>
      <c r="I7" s="469">
        <v>2018</v>
      </c>
      <c r="J7" s="470"/>
      <c r="K7" s="470"/>
      <c r="L7" s="470"/>
      <c r="M7" s="470"/>
      <c r="N7" s="471"/>
      <c r="O7" s="472" t="s">
        <v>133</v>
      </c>
      <c r="P7" s="473"/>
    </row>
    <row r="8" spans="1:26" s="284" customFormat="1" ht="24.75" customHeight="1" x14ac:dyDescent="0.2">
      <c r="A8" s="465"/>
      <c r="B8" s="466"/>
      <c r="C8" s="478" t="s">
        <v>244</v>
      </c>
      <c r="D8" s="479"/>
      <c r="E8" s="479" t="s">
        <v>243</v>
      </c>
      <c r="F8" s="479"/>
      <c r="G8" s="480"/>
      <c r="H8" s="481" t="s">
        <v>339</v>
      </c>
      <c r="I8" s="478" t="s">
        <v>244</v>
      </c>
      <c r="J8" s="479"/>
      <c r="K8" s="479" t="s">
        <v>243</v>
      </c>
      <c r="L8" s="479"/>
      <c r="M8" s="480"/>
      <c r="N8" s="481" t="s">
        <v>339</v>
      </c>
      <c r="O8" s="474"/>
      <c r="P8" s="475"/>
    </row>
    <row r="9" spans="1:26" s="285" customFormat="1" ht="24.75" customHeight="1" x14ac:dyDescent="0.2">
      <c r="A9" s="465"/>
      <c r="B9" s="466"/>
      <c r="C9" s="484" t="s">
        <v>245</v>
      </c>
      <c r="D9" s="485"/>
      <c r="E9" s="485" t="s">
        <v>246</v>
      </c>
      <c r="F9" s="485"/>
      <c r="G9" s="486"/>
      <c r="H9" s="482"/>
      <c r="I9" s="484" t="s">
        <v>245</v>
      </c>
      <c r="J9" s="485"/>
      <c r="K9" s="485" t="s">
        <v>246</v>
      </c>
      <c r="L9" s="485"/>
      <c r="M9" s="486"/>
      <c r="N9" s="482"/>
      <c r="O9" s="474"/>
      <c r="P9" s="475"/>
    </row>
    <row r="10" spans="1:26" s="285" customFormat="1" ht="33" customHeight="1" x14ac:dyDescent="0.2">
      <c r="A10" s="465"/>
      <c r="B10" s="466"/>
      <c r="C10" s="317" t="s">
        <v>238</v>
      </c>
      <c r="D10" s="317" t="s">
        <v>239</v>
      </c>
      <c r="E10" s="317" t="s">
        <v>240</v>
      </c>
      <c r="F10" s="317" t="s">
        <v>241</v>
      </c>
      <c r="G10" s="317" t="s">
        <v>242</v>
      </c>
      <c r="H10" s="482"/>
      <c r="I10" s="231" t="s">
        <v>238</v>
      </c>
      <c r="J10" s="231" t="s">
        <v>239</v>
      </c>
      <c r="K10" s="231" t="s">
        <v>240</v>
      </c>
      <c r="L10" s="231" t="s">
        <v>241</v>
      </c>
      <c r="M10" s="231" t="s">
        <v>242</v>
      </c>
      <c r="N10" s="482"/>
      <c r="O10" s="474"/>
      <c r="P10" s="475"/>
    </row>
    <row r="11" spans="1:26" s="285" customFormat="1" ht="33" customHeight="1" x14ac:dyDescent="0.2">
      <c r="A11" s="467"/>
      <c r="B11" s="468"/>
      <c r="C11" s="83" t="s">
        <v>249</v>
      </c>
      <c r="D11" s="83" t="s">
        <v>250</v>
      </c>
      <c r="E11" s="83" t="s">
        <v>251</v>
      </c>
      <c r="F11" s="83" t="s">
        <v>252</v>
      </c>
      <c r="G11" s="83" t="s">
        <v>253</v>
      </c>
      <c r="H11" s="483"/>
      <c r="I11" s="83" t="s">
        <v>249</v>
      </c>
      <c r="J11" s="83" t="s">
        <v>250</v>
      </c>
      <c r="K11" s="83" t="s">
        <v>251</v>
      </c>
      <c r="L11" s="83" t="s">
        <v>252</v>
      </c>
      <c r="M11" s="83" t="s">
        <v>253</v>
      </c>
      <c r="N11" s="483"/>
      <c r="O11" s="476"/>
      <c r="P11" s="477"/>
    </row>
    <row r="12" spans="1:26" s="286" customFormat="1" ht="27" customHeight="1" thickBot="1" x14ac:dyDescent="0.25">
      <c r="A12" s="498" t="s">
        <v>312</v>
      </c>
      <c r="B12" s="499"/>
      <c r="C12" s="192">
        <v>2573</v>
      </c>
      <c r="D12" s="192">
        <v>418787</v>
      </c>
      <c r="E12" s="192">
        <v>410644</v>
      </c>
      <c r="F12" s="192">
        <v>10008</v>
      </c>
      <c r="G12" s="192">
        <v>648</v>
      </c>
      <c r="H12" s="127">
        <v>0.62657679157615842</v>
      </c>
      <c r="I12" s="192">
        <f>SUM(I13:I16)</f>
        <v>3106</v>
      </c>
      <c r="J12" s="192">
        <f>SUM(J13:J16)</f>
        <v>584881</v>
      </c>
      <c r="K12" s="192">
        <f>SUM(K13:K16)</f>
        <v>586720</v>
      </c>
      <c r="L12" s="192">
        <v>258</v>
      </c>
      <c r="M12" s="192">
        <f>SUM(M13:M16)</f>
        <v>1009</v>
      </c>
      <c r="N12" s="127">
        <f>I12/K12*100</f>
        <v>0.52938369239160077</v>
      </c>
      <c r="O12" s="417" t="s">
        <v>257</v>
      </c>
      <c r="P12" s="418"/>
      <c r="Q12" s="350"/>
      <c r="S12" s="350"/>
    </row>
    <row r="13" spans="1:26" s="287" customFormat="1" ht="18.75" customHeight="1" thickTop="1" thickBot="1" x14ac:dyDescent="0.25">
      <c r="A13" s="71"/>
      <c r="B13" s="99" t="s">
        <v>203</v>
      </c>
      <c r="C13" s="193">
        <v>16</v>
      </c>
      <c r="D13" s="193">
        <v>125410</v>
      </c>
      <c r="E13" s="193">
        <v>117168</v>
      </c>
      <c r="F13" s="193">
        <v>8208</v>
      </c>
      <c r="G13" s="193">
        <v>50</v>
      </c>
      <c r="H13" s="128">
        <v>1.3655605626109518E-2</v>
      </c>
      <c r="I13" s="193">
        <v>15</v>
      </c>
      <c r="J13" s="193">
        <v>284084</v>
      </c>
      <c r="K13" s="193">
        <v>283787</v>
      </c>
      <c r="L13" s="193">
        <v>0</v>
      </c>
      <c r="M13" s="193">
        <v>312</v>
      </c>
      <c r="N13" s="128">
        <f t="shared" ref="N13:N26" si="0">I13/K13*100</f>
        <v>5.2856543816312941E-3</v>
      </c>
      <c r="O13" s="72" t="s">
        <v>204</v>
      </c>
      <c r="P13" s="72"/>
      <c r="Q13" s="352"/>
      <c r="S13" s="351"/>
    </row>
    <row r="14" spans="1:26" ht="18.75" customHeight="1" thickTop="1" thickBot="1" x14ac:dyDescent="0.25">
      <c r="A14" s="69"/>
      <c r="B14" s="98" t="s">
        <v>258</v>
      </c>
      <c r="C14" s="194">
        <v>0</v>
      </c>
      <c r="D14" s="194">
        <v>230849</v>
      </c>
      <c r="E14" s="194">
        <v>230363</v>
      </c>
      <c r="F14" s="194">
        <v>0</v>
      </c>
      <c r="G14" s="194">
        <v>486</v>
      </c>
      <c r="H14" s="129">
        <v>0</v>
      </c>
      <c r="I14" s="194">
        <v>0</v>
      </c>
      <c r="J14" s="194">
        <v>195390</v>
      </c>
      <c r="K14" s="194">
        <v>195028</v>
      </c>
      <c r="L14" s="194">
        <v>0</v>
      </c>
      <c r="M14" s="194">
        <v>362</v>
      </c>
      <c r="N14" s="129">
        <f t="shared" si="0"/>
        <v>0</v>
      </c>
      <c r="O14" s="70" t="s">
        <v>336</v>
      </c>
      <c r="P14" s="70"/>
      <c r="Q14" s="353"/>
      <c r="S14" s="351"/>
    </row>
    <row r="15" spans="1:26" ht="18.75" customHeight="1" thickTop="1" thickBot="1" x14ac:dyDescent="0.25">
      <c r="A15" s="71"/>
      <c r="B15" s="99" t="s">
        <v>200</v>
      </c>
      <c r="C15" s="193">
        <v>1911</v>
      </c>
      <c r="D15" s="193">
        <v>55179</v>
      </c>
      <c r="E15" s="193">
        <v>57050</v>
      </c>
      <c r="F15" s="193">
        <v>0</v>
      </c>
      <c r="G15" s="193">
        <v>40</v>
      </c>
      <c r="H15" s="128">
        <v>3.3496932515337425</v>
      </c>
      <c r="I15" s="193">
        <v>1224</v>
      </c>
      <c r="J15" s="193">
        <v>55818</v>
      </c>
      <c r="K15" s="193">
        <v>56849</v>
      </c>
      <c r="L15" s="193">
        <v>0</v>
      </c>
      <c r="M15" s="193">
        <v>193</v>
      </c>
      <c r="N15" s="128">
        <f t="shared" si="0"/>
        <v>2.1530721736530105</v>
      </c>
      <c r="O15" s="72" t="s">
        <v>205</v>
      </c>
      <c r="P15" s="72"/>
      <c r="Q15" s="353"/>
      <c r="S15" s="351"/>
    </row>
    <row r="16" spans="1:26" ht="18.75" customHeight="1" thickTop="1" thickBot="1" x14ac:dyDescent="0.25">
      <c r="A16" s="69"/>
      <c r="B16" s="98" t="s">
        <v>221</v>
      </c>
      <c r="C16" s="194">
        <v>646</v>
      </c>
      <c r="D16" s="194">
        <v>7349</v>
      </c>
      <c r="E16" s="194">
        <v>6063</v>
      </c>
      <c r="F16" s="194">
        <v>1800</v>
      </c>
      <c r="G16" s="194">
        <v>72</v>
      </c>
      <c r="H16" s="129">
        <v>10.654791357413822</v>
      </c>
      <c r="I16" s="194">
        <v>1867</v>
      </c>
      <c r="J16" s="194">
        <v>49589</v>
      </c>
      <c r="K16" s="194">
        <v>51056</v>
      </c>
      <c r="L16" s="194">
        <v>258</v>
      </c>
      <c r="M16" s="194">
        <v>142</v>
      </c>
      <c r="N16" s="129">
        <f t="shared" si="0"/>
        <v>3.6567690379191475</v>
      </c>
      <c r="O16" s="70" t="s">
        <v>220</v>
      </c>
      <c r="P16" s="70"/>
      <c r="Q16" s="353"/>
      <c r="S16" s="351"/>
    </row>
    <row r="17" spans="1:17" ht="27" customHeight="1" thickTop="1" thickBot="1" x14ac:dyDescent="0.25">
      <c r="A17" s="492" t="s">
        <v>259</v>
      </c>
      <c r="B17" s="493"/>
      <c r="C17" s="206">
        <v>28975</v>
      </c>
      <c r="D17" s="206">
        <v>194481</v>
      </c>
      <c r="E17" s="206">
        <v>221651</v>
      </c>
      <c r="F17" s="206">
        <v>880</v>
      </c>
      <c r="G17" s="206">
        <v>925</v>
      </c>
      <c r="H17" s="130">
        <v>13.0723524820551</v>
      </c>
      <c r="I17" s="206">
        <v>29277</v>
      </c>
      <c r="J17" s="206">
        <v>246247</v>
      </c>
      <c r="K17" s="206">
        <v>274004</v>
      </c>
      <c r="L17" s="206">
        <v>435</v>
      </c>
      <c r="M17" s="206">
        <v>1085</v>
      </c>
      <c r="N17" s="130">
        <f t="shared" si="0"/>
        <v>10.684880512693246</v>
      </c>
      <c r="O17" s="422" t="s">
        <v>262</v>
      </c>
      <c r="P17" s="423"/>
      <c r="Q17" s="353"/>
    </row>
    <row r="18" spans="1:17" ht="18.75" customHeight="1" thickTop="1" thickBot="1" x14ac:dyDescent="0.25">
      <c r="A18" s="69"/>
      <c r="B18" s="98" t="s">
        <v>134</v>
      </c>
      <c r="C18" s="194">
        <v>28096</v>
      </c>
      <c r="D18" s="194">
        <v>5616</v>
      </c>
      <c r="E18" s="194">
        <v>32426</v>
      </c>
      <c r="F18" s="194">
        <v>880</v>
      </c>
      <c r="G18" s="194">
        <v>406</v>
      </c>
      <c r="H18" s="129">
        <v>86.64651822611485</v>
      </c>
      <c r="I18" s="194">
        <v>29012</v>
      </c>
      <c r="J18" s="194">
        <v>10389</v>
      </c>
      <c r="K18" s="194">
        <v>38557</v>
      </c>
      <c r="L18" s="194">
        <v>435</v>
      </c>
      <c r="M18" s="194">
        <v>409</v>
      </c>
      <c r="N18" s="129">
        <f t="shared" si="0"/>
        <v>75.244443291749874</v>
      </c>
      <c r="O18" s="70" t="s">
        <v>104</v>
      </c>
      <c r="P18" s="70"/>
      <c r="Q18" s="353"/>
    </row>
    <row r="19" spans="1:17" ht="18.75" customHeight="1" thickTop="1" thickBot="1" x14ac:dyDescent="0.25">
      <c r="A19" s="71"/>
      <c r="B19" s="99" t="s">
        <v>99</v>
      </c>
      <c r="C19" s="193">
        <v>879</v>
      </c>
      <c r="D19" s="193">
        <v>188065</v>
      </c>
      <c r="E19" s="193">
        <v>189216</v>
      </c>
      <c r="F19" s="193">
        <v>0</v>
      </c>
      <c r="G19" s="193">
        <v>519</v>
      </c>
      <c r="H19" s="128">
        <v>0.46454845256215116</v>
      </c>
      <c r="I19" s="193">
        <v>265</v>
      </c>
      <c r="J19" s="193">
        <v>235858</v>
      </c>
      <c r="K19" s="193">
        <v>235447</v>
      </c>
      <c r="L19" s="193">
        <v>0</v>
      </c>
      <c r="M19" s="193">
        <v>676</v>
      </c>
      <c r="N19" s="128">
        <f t="shared" si="0"/>
        <v>0.1125518694228425</v>
      </c>
      <c r="O19" s="72" t="s">
        <v>6</v>
      </c>
      <c r="P19" s="72"/>
      <c r="Q19" s="353"/>
    </row>
    <row r="20" spans="1:17" ht="27" customHeight="1" thickTop="1" thickBot="1" x14ac:dyDescent="0.25">
      <c r="A20" s="494" t="s">
        <v>21</v>
      </c>
      <c r="B20" s="495"/>
      <c r="C20" s="232">
        <v>55579</v>
      </c>
      <c r="D20" s="195">
        <v>284289</v>
      </c>
      <c r="E20" s="195">
        <v>338803</v>
      </c>
      <c r="F20" s="195">
        <v>31</v>
      </c>
      <c r="G20" s="195">
        <v>356</v>
      </c>
      <c r="H20" s="133">
        <v>16.404518259873733</v>
      </c>
      <c r="I20" s="232">
        <v>74650</v>
      </c>
      <c r="J20" s="195">
        <v>439617</v>
      </c>
      <c r="K20" s="195">
        <v>512863</v>
      </c>
      <c r="L20" s="195">
        <v>0</v>
      </c>
      <c r="M20" s="195">
        <v>1404</v>
      </c>
      <c r="N20" s="133">
        <f>I20/K20*100</f>
        <v>14.555544073173538</v>
      </c>
      <c r="O20" s="424" t="s">
        <v>263</v>
      </c>
      <c r="P20" s="425"/>
      <c r="Q20" s="353"/>
    </row>
    <row r="21" spans="1:17" ht="27" customHeight="1" thickTop="1" thickBot="1" x14ac:dyDescent="0.25">
      <c r="A21" s="492" t="s">
        <v>260</v>
      </c>
      <c r="B21" s="493"/>
      <c r="C21" s="206">
        <v>24805</v>
      </c>
      <c r="D21" s="206">
        <v>208127</v>
      </c>
      <c r="E21" s="206">
        <v>232597</v>
      </c>
      <c r="F21" s="206">
        <v>194</v>
      </c>
      <c r="G21" s="206">
        <v>141</v>
      </c>
      <c r="H21" s="130">
        <v>10.664367984109855</v>
      </c>
      <c r="I21" s="206">
        <v>36036</v>
      </c>
      <c r="J21" s="206">
        <v>199193</v>
      </c>
      <c r="K21" s="206">
        <v>233803</v>
      </c>
      <c r="L21" s="206">
        <v>503</v>
      </c>
      <c r="M21" s="206">
        <v>923</v>
      </c>
      <c r="N21" s="130">
        <f t="shared" si="0"/>
        <v>15.412975881404432</v>
      </c>
      <c r="O21" s="422" t="s">
        <v>264</v>
      </c>
      <c r="P21" s="423"/>
      <c r="Q21" s="353"/>
    </row>
    <row r="22" spans="1:17" ht="18.75" customHeight="1" thickTop="1" thickBot="1" x14ac:dyDescent="0.25">
      <c r="A22" s="69"/>
      <c r="B22" s="98" t="s">
        <v>107</v>
      </c>
      <c r="C22" s="194">
        <v>9599</v>
      </c>
      <c r="D22" s="194">
        <v>63722</v>
      </c>
      <c r="E22" s="194">
        <v>72986</v>
      </c>
      <c r="F22" s="194">
        <v>194</v>
      </c>
      <c r="G22" s="194">
        <v>141</v>
      </c>
      <c r="H22" s="129">
        <v>13.15183733866769</v>
      </c>
      <c r="I22" s="194">
        <v>9828</v>
      </c>
      <c r="J22" s="194">
        <v>74713</v>
      </c>
      <c r="K22" s="194">
        <v>83462</v>
      </c>
      <c r="L22" s="194">
        <v>503</v>
      </c>
      <c r="M22" s="194">
        <v>576</v>
      </c>
      <c r="N22" s="129">
        <f t="shared" si="0"/>
        <v>11.775418753444681</v>
      </c>
      <c r="O22" s="70" t="s">
        <v>108</v>
      </c>
      <c r="P22" s="70"/>
      <c r="Q22" s="287"/>
    </row>
    <row r="23" spans="1:17" ht="18.75" customHeight="1" thickTop="1" thickBot="1" x14ac:dyDescent="0.25">
      <c r="A23" s="71"/>
      <c r="B23" s="99" t="s">
        <v>109</v>
      </c>
      <c r="C23" s="193">
        <v>15206</v>
      </c>
      <c r="D23" s="193">
        <v>144405</v>
      </c>
      <c r="E23" s="193">
        <v>159611</v>
      </c>
      <c r="F23" s="193">
        <v>0</v>
      </c>
      <c r="G23" s="193">
        <v>0</v>
      </c>
      <c r="H23" s="128">
        <v>9.5269123055428508</v>
      </c>
      <c r="I23" s="193">
        <v>26208</v>
      </c>
      <c r="J23" s="193">
        <v>124480</v>
      </c>
      <c r="K23" s="193">
        <v>150341</v>
      </c>
      <c r="L23" s="193">
        <v>0</v>
      </c>
      <c r="M23" s="193">
        <v>347</v>
      </c>
      <c r="N23" s="128">
        <f t="shared" si="0"/>
        <v>17.432370411265058</v>
      </c>
      <c r="O23" s="72" t="s">
        <v>110</v>
      </c>
      <c r="P23" s="72"/>
      <c r="Q23" s="287"/>
    </row>
    <row r="24" spans="1:17" ht="27" customHeight="1" thickTop="1" thickBot="1" x14ac:dyDescent="0.25">
      <c r="A24" s="494" t="s">
        <v>261</v>
      </c>
      <c r="B24" s="495"/>
      <c r="C24" s="195">
        <v>56146</v>
      </c>
      <c r="D24" s="195">
        <v>153457</v>
      </c>
      <c r="E24" s="195">
        <v>209458</v>
      </c>
      <c r="F24" s="195">
        <v>0</v>
      </c>
      <c r="G24" s="195">
        <v>145</v>
      </c>
      <c r="H24" s="133">
        <v>26.805373869701803</v>
      </c>
      <c r="I24" s="195">
        <v>226408</v>
      </c>
      <c r="J24" s="195">
        <v>108050</v>
      </c>
      <c r="K24" s="195">
        <v>334412</v>
      </c>
      <c r="L24" s="195">
        <v>0</v>
      </c>
      <c r="M24" s="195">
        <v>46</v>
      </c>
      <c r="N24" s="195">
        <v>67.7</v>
      </c>
      <c r="O24" s="424" t="s">
        <v>265</v>
      </c>
      <c r="P24" s="425"/>
      <c r="Q24" s="287"/>
    </row>
    <row r="25" spans="1:17" ht="27" customHeight="1" thickTop="1" thickBot="1" x14ac:dyDescent="0.25">
      <c r="A25" s="492" t="s">
        <v>201</v>
      </c>
      <c r="B25" s="493"/>
      <c r="C25" s="206">
        <v>5753</v>
      </c>
      <c r="D25" s="206">
        <v>36774</v>
      </c>
      <c r="E25" s="206">
        <v>42412</v>
      </c>
      <c r="F25" s="206">
        <v>0</v>
      </c>
      <c r="G25" s="206">
        <v>115</v>
      </c>
      <c r="H25" s="130">
        <v>13.56455720079223</v>
      </c>
      <c r="I25" s="206">
        <v>8372</v>
      </c>
      <c r="J25" s="206">
        <v>36136</v>
      </c>
      <c r="K25" s="206">
        <v>44387</v>
      </c>
      <c r="L25" s="206">
        <v>0</v>
      </c>
      <c r="M25" s="206">
        <v>121</v>
      </c>
      <c r="N25" s="130">
        <v>18.899999999999999</v>
      </c>
      <c r="O25" s="422" t="s">
        <v>266</v>
      </c>
      <c r="P25" s="423"/>
      <c r="Q25" s="287"/>
    </row>
    <row r="26" spans="1:17" ht="27" customHeight="1" thickTop="1" x14ac:dyDescent="0.2">
      <c r="A26" s="488" t="s">
        <v>202</v>
      </c>
      <c r="B26" s="489"/>
      <c r="C26" s="207">
        <v>15358</v>
      </c>
      <c r="D26" s="207">
        <v>33841</v>
      </c>
      <c r="E26" s="207">
        <v>48426</v>
      </c>
      <c r="F26" s="207">
        <v>733</v>
      </c>
      <c r="G26" s="207">
        <v>40</v>
      </c>
      <c r="H26" s="154">
        <v>31.714368314541773</v>
      </c>
      <c r="I26" s="207">
        <v>14665</v>
      </c>
      <c r="J26" s="207">
        <v>34578</v>
      </c>
      <c r="K26" s="207">
        <v>49243</v>
      </c>
      <c r="L26" s="207">
        <v>0</v>
      </c>
      <c r="M26" s="207">
        <v>0</v>
      </c>
      <c r="N26" s="154">
        <f t="shared" si="0"/>
        <v>29.780882561988509</v>
      </c>
      <c r="O26" s="490" t="s">
        <v>267</v>
      </c>
      <c r="P26" s="491"/>
      <c r="Q26" s="287"/>
    </row>
    <row r="27" spans="1:17" s="287" customFormat="1" ht="15" customHeight="1" x14ac:dyDescent="0.2">
      <c r="A27" s="148" t="s">
        <v>396</v>
      </c>
      <c r="B27" s="288"/>
      <c r="C27" s="289"/>
      <c r="D27" s="289"/>
      <c r="E27" s="289"/>
      <c r="F27" s="289"/>
      <c r="G27" s="289"/>
      <c r="H27" s="289"/>
      <c r="I27" s="288"/>
      <c r="J27" s="288"/>
      <c r="K27" s="288"/>
      <c r="L27" s="288"/>
      <c r="M27" s="288"/>
      <c r="N27" s="290"/>
      <c r="O27" s="288"/>
      <c r="P27" s="149" t="s">
        <v>248</v>
      </c>
    </row>
    <row r="28" spans="1:17" s="287" customFormat="1" ht="15" customHeight="1" x14ac:dyDescent="0.2">
      <c r="A28" s="148" t="s">
        <v>397</v>
      </c>
      <c r="B28" s="288"/>
      <c r="C28" s="289"/>
      <c r="D28" s="289"/>
      <c r="E28" s="289"/>
      <c r="F28" s="289"/>
      <c r="G28" s="289"/>
      <c r="H28" s="289"/>
      <c r="I28" s="288"/>
      <c r="J28" s="288"/>
      <c r="K28" s="288"/>
      <c r="L28" s="288"/>
      <c r="M28" s="288"/>
      <c r="N28" s="291"/>
      <c r="O28" s="288"/>
      <c r="P28" s="149" t="s">
        <v>361</v>
      </c>
    </row>
    <row r="30" spans="1:17" x14ac:dyDescent="0.2">
      <c r="E30" s="292"/>
      <c r="H30" s="293"/>
      <c r="K30" s="294"/>
    </row>
    <row r="31" spans="1:17" x14ac:dyDescent="0.2">
      <c r="E31" s="292"/>
      <c r="H31" s="293"/>
      <c r="K31" s="294"/>
    </row>
    <row r="32" spans="1:17" x14ac:dyDescent="0.2">
      <c r="E32" s="292"/>
      <c r="G32" s="293"/>
      <c r="H32" s="293"/>
      <c r="K32" s="294"/>
    </row>
    <row r="33" spans="5:11" x14ac:dyDescent="0.2">
      <c r="E33" s="292"/>
      <c r="H33" s="293"/>
      <c r="K33" s="294"/>
    </row>
    <row r="34" spans="5:11" x14ac:dyDescent="0.2">
      <c r="E34" s="292"/>
      <c r="H34" s="293"/>
      <c r="K34" s="294"/>
    </row>
    <row r="35" spans="5:11" x14ac:dyDescent="0.2">
      <c r="E35" s="292"/>
      <c r="H35" s="293"/>
      <c r="K35" s="294"/>
    </row>
    <row r="36" spans="5:11" x14ac:dyDescent="0.2">
      <c r="E36" s="292"/>
      <c r="H36" s="293"/>
      <c r="K36" s="294"/>
    </row>
    <row r="37" spans="5:11" x14ac:dyDescent="0.2">
      <c r="E37" s="292"/>
      <c r="H37" s="293"/>
      <c r="K37" s="294"/>
    </row>
    <row r="38" spans="5:11" x14ac:dyDescent="0.2">
      <c r="E38" s="292"/>
      <c r="H38" s="293"/>
      <c r="K38" s="294"/>
    </row>
    <row r="39" spans="5:11" x14ac:dyDescent="0.2">
      <c r="E39" s="292"/>
      <c r="H39" s="293"/>
      <c r="K39" s="294"/>
    </row>
    <row r="40" spans="5:11" x14ac:dyDescent="0.2">
      <c r="E40" s="292"/>
      <c r="H40" s="293"/>
      <c r="K40" s="294"/>
    </row>
    <row r="41" spans="5:11" x14ac:dyDescent="0.2">
      <c r="E41" s="292"/>
      <c r="H41" s="293"/>
      <c r="K41" s="294"/>
    </row>
    <row r="42" spans="5:11" x14ac:dyDescent="0.2">
      <c r="E42" s="292"/>
      <c r="H42" s="293"/>
      <c r="K42" s="294"/>
    </row>
    <row r="43" spans="5:11" x14ac:dyDescent="0.2">
      <c r="E43" s="292"/>
      <c r="H43" s="293"/>
      <c r="K43" s="294"/>
    </row>
    <row r="44" spans="5:11" x14ac:dyDescent="0.2">
      <c r="E44" s="292"/>
      <c r="H44" s="293"/>
      <c r="K44" s="294"/>
    </row>
    <row r="45" spans="5:11" x14ac:dyDescent="0.2">
      <c r="E45" s="292"/>
      <c r="H45" s="293"/>
      <c r="K45" s="294"/>
    </row>
    <row r="46" spans="5:11" x14ac:dyDescent="0.2">
      <c r="E46" s="292"/>
      <c r="K46" s="294"/>
    </row>
    <row r="47" spans="5:11" x14ac:dyDescent="0.2">
      <c r="E47" s="292"/>
      <c r="K47" s="294"/>
    </row>
    <row r="48" spans="5:11" x14ac:dyDescent="0.2">
      <c r="E48" s="292"/>
      <c r="K48" s="294"/>
    </row>
    <row r="49" spans="11:11" x14ac:dyDescent="0.2">
      <c r="K49" s="294"/>
    </row>
    <row r="50" spans="11:11" x14ac:dyDescent="0.2">
      <c r="K50" s="294"/>
    </row>
    <row r="51" spans="11:11" x14ac:dyDescent="0.2">
      <c r="K51" s="294"/>
    </row>
    <row r="52" spans="11:11" x14ac:dyDescent="0.2">
      <c r="K52" s="294"/>
    </row>
    <row r="53" spans="11:11" x14ac:dyDescent="0.2">
      <c r="K53" s="294"/>
    </row>
  </sheetData>
  <mergeCells count="33">
    <mergeCell ref="A4:P4"/>
    <mergeCell ref="A5:P5"/>
    <mergeCell ref="A20:B20"/>
    <mergeCell ref="O20:P20"/>
    <mergeCell ref="K9:M9"/>
    <mergeCell ref="A12:B12"/>
    <mergeCell ref="O12:P12"/>
    <mergeCell ref="A17:B17"/>
    <mergeCell ref="O17:P17"/>
    <mergeCell ref="A26:B26"/>
    <mergeCell ref="O26:P26"/>
    <mergeCell ref="A21:B21"/>
    <mergeCell ref="O21:P21"/>
    <mergeCell ref="A24:B24"/>
    <mergeCell ref="O24:P24"/>
    <mergeCell ref="A25:B25"/>
    <mergeCell ref="O25:P25"/>
    <mergeCell ref="A1:P1"/>
    <mergeCell ref="A3:P3"/>
    <mergeCell ref="A7:B11"/>
    <mergeCell ref="C7:H7"/>
    <mergeCell ref="I7:N7"/>
    <mergeCell ref="O7:P11"/>
    <mergeCell ref="C8:D8"/>
    <mergeCell ref="E8:G8"/>
    <mergeCell ref="H8:H11"/>
    <mergeCell ref="I8:J8"/>
    <mergeCell ref="K8:M8"/>
    <mergeCell ref="N8:N11"/>
    <mergeCell ref="C9:D9"/>
    <mergeCell ref="E9:G9"/>
    <mergeCell ref="I9:J9"/>
    <mergeCell ref="A2:P2"/>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35"/>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3.7109375" style="289" customWidth="1"/>
    <col min="2" max="2" width="27.28515625" style="289" customWidth="1"/>
    <col min="3" max="3" width="9.7109375" style="288" customWidth="1"/>
    <col min="4" max="5" width="10.140625" style="288" customWidth="1"/>
    <col min="6" max="10" width="10.28515625" style="288" customWidth="1"/>
    <col min="11" max="11" width="22.7109375" style="289" customWidth="1"/>
    <col min="12" max="12" width="3.28515625" style="289" customWidth="1"/>
    <col min="13" max="16384" width="10.7109375" style="283"/>
  </cols>
  <sheetData>
    <row r="1" spans="1:18" s="147" customFormat="1" ht="24.75" customHeight="1" x14ac:dyDescent="0.2">
      <c r="A1" s="374" t="s">
        <v>237</v>
      </c>
      <c r="B1" s="374"/>
      <c r="C1" s="374"/>
      <c r="D1" s="374"/>
      <c r="E1" s="374"/>
      <c r="F1" s="374"/>
      <c r="G1" s="374"/>
      <c r="H1" s="374"/>
      <c r="I1" s="374"/>
      <c r="J1" s="374"/>
      <c r="K1" s="374"/>
      <c r="L1" s="374"/>
      <c r="M1" s="146"/>
      <c r="N1" s="146"/>
      <c r="O1" s="146"/>
      <c r="P1" s="146"/>
      <c r="Q1" s="146"/>
      <c r="R1" s="146"/>
    </row>
    <row r="2" spans="1:18" s="147" customFormat="1" ht="24.75" customHeight="1" x14ac:dyDescent="0.2">
      <c r="A2" s="387" t="s">
        <v>454</v>
      </c>
      <c r="B2" s="387"/>
      <c r="C2" s="387"/>
      <c r="D2" s="387"/>
      <c r="E2" s="387"/>
      <c r="F2" s="387"/>
      <c r="G2" s="387"/>
      <c r="H2" s="387"/>
      <c r="I2" s="387"/>
      <c r="J2" s="387"/>
      <c r="K2" s="387"/>
      <c r="L2" s="387"/>
      <c r="M2" s="146"/>
      <c r="N2" s="146"/>
      <c r="O2" s="146"/>
      <c r="P2" s="146"/>
      <c r="Q2" s="146"/>
      <c r="R2" s="146"/>
    </row>
    <row r="3" spans="1:18" s="277" customFormat="1" ht="15.75" x14ac:dyDescent="0.2">
      <c r="A3" s="376" t="s">
        <v>224</v>
      </c>
      <c r="B3" s="376"/>
      <c r="C3" s="376"/>
      <c r="D3" s="376"/>
      <c r="E3" s="376"/>
      <c r="F3" s="376"/>
      <c r="G3" s="376"/>
      <c r="H3" s="376"/>
      <c r="I3" s="376"/>
      <c r="J3" s="376"/>
      <c r="K3" s="376"/>
      <c r="L3" s="376"/>
    </row>
    <row r="4" spans="1:18" s="277" customFormat="1" ht="15.6" customHeight="1" x14ac:dyDescent="0.2">
      <c r="A4" s="512" t="s">
        <v>454</v>
      </c>
      <c r="B4" s="512"/>
      <c r="C4" s="512"/>
      <c r="D4" s="512"/>
      <c r="E4" s="512"/>
      <c r="F4" s="512"/>
      <c r="G4" s="512"/>
      <c r="H4" s="512"/>
      <c r="I4" s="512"/>
      <c r="J4" s="512"/>
      <c r="K4" s="512"/>
      <c r="L4" s="512"/>
    </row>
    <row r="5" spans="1:18" ht="21.6" customHeight="1" x14ac:dyDescent="0.2">
      <c r="A5" s="22" t="s">
        <v>384</v>
      </c>
      <c r="B5" s="279"/>
      <c r="C5" s="283"/>
      <c r="D5" s="283"/>
      <c r="E5" s="283"/>
      <c r="F5" s="283"/>
      <c r="G5" s="283"/>
      <c r="H5" s="283"/>
      <c r="I5" s="283"/>
      <c r="J5" s="283"/>
      <c r="K5" s="279"/>
      <c r="L5" s="58" t="s">
        <v>385</v>
      </c>
    </row>
    <row r="6" spans="1:18" s="284" customFormat="1" ht="18.75" customHeight="1" thickBot="1" x14ac:dyDescent="0.25">
      <c r="A6" s="356" t="s">
        <v>132</v>
      </c>
      <c r="B6" s="356"/>
      <c r="C6" s="500">
        <v>2015</v>
      </c>
      <c r="D6" s="500"/>
      <c r="E6" s="500">
        <v>2016</v>
      </c>
      <c r="F6" s="500"/>
      <c r="G6" s="500">
        <v>2017</v>
      </c>
      <c r="H6" s="500"/>
      <c r="I6" s="500">
        <v>2018</v>
      </c>
      <c r="J6" s="379"/>
      <c r="K6" s="502" t="s">
        <v>133</v>
      </c>
      <c r="L6" s="503"/>
    </row>
    <row r="7" spans="1:18" s="285" customFormat="1" ht="3" customHeight="1" thickTop="1" thickBot="1" x14ac:dyDescent="0.25">
      <c r="A7" s="357"/>
      <c r="B7" s="357"/>
      <c r="C7" s="501"/>
      <c r="D7" s="501"/>
      <c r="E7" s="501"/>
      <c r="F7" s="501"/>
      <c r="G7" s="501"/>
      <c r="H7" s="501"/>
      <c r="I7" s="329"/>
      <c r="J7" s="508"/>
      <c r="K7" s="504"/>
      <c r="L7" s="505"/>
    </row>
    <row r="8" spans="1:18" s="285" customFormat="1" ht="15.75" customHeight="1" thickTop="1" thickBot="1" x14ac:dyDescent="0.25">
      <c r="A8" s="357"/>
      <c r="B8" s="357"/>
      <c r="C8" s="508" t="s">
        <v>195</v>
      </c>
      <c r="D8" s="275" t="s">
        <v>196</v>
      </c>
      <c r="E8" s="508" t="s">
        <v>195</v>
      </c>
      <c r="F8" s="295"/>
      <c r="G8" s="508" t="s">
        <v>195</v>
      </c>
      <c r="H8" s="295"/>
      <c r="I8" s="508" t="s">
        <v>195</v>
      </c>
      <c r="J8" s="509"/>
      <c r="K8" s="504"/>
      <c r="L8" s="505"/>
    </row>
    <row r="9" spans="1:18" s="285" customFormat="1" ht="18" customHeight="1" thickTop="1" thickBot="1" x14ac:dyDescent="0.25">
      <c r="A9" s="357"/>
      <c r="B9" s="357"/>
      <c r="C9" s="509"/>
      <c r="D9" s="275" t="s">
        <v>197</v>
      </c>
      <c r="E9" s="509"/>
      <c r="F9" s="275" t="s">
        <v>197</v>
      </c>
      <c r="G9" s="509"/>
      <c r="H9" s="275" t="s">
        <v>197</v>
      </c>
      <c r="I9" s="509"/>
      <c r="J9" s="275" t="s">
        <v>197</v>
      </c>
      <c r="K9" s="504"/>
      <c r="L9" s="505"/>
    </row>
    <row r="10" spans="1:18" s="285" customFormat="1" ht="13.5" customHeight="1" thickTop="1" thickBot="1" x14ac:dyDescent="0.25">
      <c r="A10" s="357"/>
      <c r="B10" s="357"/>
      <c r="C10" s="510" t="s">
        <v>198</v>
      </c>
      <c r="D10" s="318" t="s">
        <v>247</v>
      </c>
      <c r="E10" s="510" t="s">
        <v>198</v>
      </c>
      <c r="F10" s="510" t="s">
        <v>247</v>
      </c>
      <c r="G10" s="510" t="s">
        <v>198</v>
      </c>
      <c r="H10" s="510" t="s">
        <v>247</v>
      </c>
      <c r="I10" s="510" t="s">
        <v>198</v>
      </c>
      <c r="J10" s="510" t="s">
        <v>247</v>
      </c>
      <c r="K10" s="504"/>
      <c r="L10" s="505"/>
    </row>
    <row r="11" spans="1:18" s="285" customFormat="1" ht="29.25" customHeight="1" thickTop="1" x14ac:dyDescent="0.2">
      <c r="A11" s="358"/>
      <c r="B11" s="358"/>
      <c r="C11" s="511"/>
      <c r="D11" s="319"/>
      <c r="E11" s="511"/>
      <c r="F11" s="511"/>
      <c r="G11" s="511"/>
      <c r="H11" s="511"/>
      <c r="I11" s="511"/>
      <c r="J11" s="511"/>
      <c r="K11" s="506"/>
      <c r="L11" s="507"/>
    </row>
    <row r="12" spans="1:18" s="286" customFormat="1" ht="20.25" customHeight="1" thickBot="1" x14ac:dyDescent="0.25">
      <c r="A12" s="388" t="s">
        <v>181</v>
      </c>
      <c r="B12" s="388"/>
      <c r="C12" s="192">
        <v>53340</v>
      </c>
      <c r="D12" s="296">
        <v>6.8</v>
      </c>
      <c r="E12" s="192">
        <v>58627</v>
      </c>
      <c r="F12" s="296">
        <v>6.7</v>
      </c>
      <c r="G12" s="192">
        <v>57422</v>
      </c>
      <c r="H12" s="296">
        <v>7</v>
      </c>
      <c r="I12" s="192">
        <v>57059</v>
      </c>
      <c r="J12" s="296">
        <v>5.6</v>
      </c>
      <c r="K12" s="417" t="s">
        <v>14</v>
      </c>
      <c r="L12" s="418"/>
    </row>
    <row r="13" spans="1:18" s="287" customFormat="1" ht="18" customHeight="1" thickTop="1" thickBot="1" x14ac:dyDescent="0.25">
      <c r="A13" s="151" t="s">
        <v>225</v>
      </c>
      <c r="B13" s="71" t="s">
        <v>227</v>
      </c>
      <c r="C13" s="206">
        <v>1691</v>
      </c>
      <c r="D13" s="130">
        <v>0.4</v>
      </c>
      <c r="E13" s="206">
        <v>1844</v>
      </c>
      <c r="F13" s="130">
        <v>0.3</v>
      </c>
      <c r="G13" s="206">
        <v>2573</v>
      </c>
      <c r="H13" s="130">
        <v>0.6</v>
      </c>
      <c r="I13" s="206">
        <v>3106</v>
      </c>
      <c r="J13" s="297">
        <v>0.53</v>
      </c>
      <c r="K13" s="152" t="s">
        <v>233</v>
      </c>
      <c r="L13" s="153" t="s">
        <v>232</v>
      </c>
    </row>
    <row r="14" spans="1:18" s="287" customFormat="1" ht="20.25" customHeight="1" thickTop="1" thickBot="1" x14ac:dyDescent="0.25">
      <c r="A14" s="69"/>
      <c r="B14" s="98" t="s">
        <v>203</v>
      </c>
      <c r="C14" s="194">
        <v>0</v>
      </c>
      <c r="D14" s="129">
        <v>0</v>
      </c>
      <c r="E14" s="194">
        <v>6</v>
      </c>
      <c r="F14" s="129">
        <v>0</v>
      </c>
      <c r="G14" s="194">
        <v>16</v>
      </c>
      <c r="H14" s="129">
        <v>0</v>
      </c>
      <c r="I14" s="194">
        <v>15</v>
      </c>
      <c r="J14" s="129">
        <v>0</v>
      </c>
      <c r="K14" s="70" t="s">
        <v>204</v>
      </c>
      <c r="L14" s="70"/>
    </row>
    <row r="15" spans="1:18" ht="15.75" customHeight="1" thickTop="1" thickBot="1" x14ac:dyDescent="0.25">
      <c r="A15" s="71"/>
      <c r="B15" s="99" t="s">
        <v>200</v>
      </c>
      <c r="C15" s="193">
        <v>815</v>
      </c>
      <c r="D15" s="130">
        <v>1.5</v>
      </c>
      <c r="E15" s="193">
        <v>946</v>
      </c>
      <c r="F15" s="130">
        <v>1.7</v>
      </c>
      <c r="G15" s="193">
        <v>1911</v>
      </c>
      <c r="H15" s="130">
        <v>1.7</v>
      </c>
      <c r="I15" s="193">
        <v>1224</v>
      </c>
      <c r="J15" s="130">
        <v>2.2999999999999998</v>
      </c>
      <c r="K15" s="72" t="s">
        <v>205</v>
      </c>
      <c r="L15" s="72"/>
    </row>
    <row r="16" spans="1:18" ht="15" customHeight="1" thickTop="1" thickBot="1" x14ac:dyDescent="0.25">
      <c r="A16" s="69"/>
      <c r="B16" s="98" t="s">
        <v>221</v>
      </c>
      <c r="C16" s="192">
        <v>876</v>
      </c>
      <c r="D16" s="290">
        <v>18</v>
      </c>
      <c r="E16" s="192">
        <v>875</v>
      </c>
      <c r="F16" s="290">
        <v>0.4</v>
      </c>
      <c r="G16" s="192">
        <v>646</v>
      </c>
      <c r="H16" s="290">
        <v>10.7</v>
      </c>
      <c r="I16" s="192">
        <v>1867</v>
      </c>
      <c r="J16" s="290">
        <v>3.7</v>
      </c>
      <c r="K16" s="70" t="s">
        <v>220</v>
      </c>
      <c r="L16" s="70"/>
    </row>
    <row r="17" spans="1:12" ht="15" customHeight="1" thickTop="1" thickBot="1" x14ac:dyDescent="0.25">
      <c r="A17" s="151" t="s">
        <v>226</v>
      </c>
      <c r="B17" s="71" t="s">
        <v>228</v>
      </c>
      <c r="C17" s="206">
        <v>51649</v>
      </c>
      <c r="D17" s="130">
        <v>17.5</v>
      </c>
      <c r="E17" s="206">
        <v>56783</v>
      </c>
      <c r="F17" s="130">
        <v>28.4</v>
      </c>
      <c r="G17" s="206">
        <v>54849</v>
      </c>
      <c r="H17" s="130">
        <v>13.5</v>
      </c>
      <c r="I17" s="206">
        <v>53953</v>
      </c>
      <c r="J17" s="130">
        <v>12.5</v>
      </c>
      <c r="K17" s="152" t="s">
        <v>234</v>
      </c>
      <c r="L17" s="153" t="s">
        <v>235</v>
      </c>
    </row>
    <row r="18" spans="1:12" ht="15" customHeight="1" thickTop="1" thickBot="1" x14ac:dyDescent="0.25">
      <c r="A18" s="69"/>
      <c r="B18" s="98" t="s">
        <v>229</v>
      </c>
      <c r="C18" s="194">
        <v>689</v>
      </c>
      <c r="D18" s="129">
        <v>15.5</v>
      </c>
      <c r="E18" s="194">
        <v>689</v>
      </c>
      <c r="F18" s="129">
        <v>0.8</v>
      </c>
      <c r="G18" s="194">
        <v>593</v>
      </c>
      <c r="H18" s="129">
        <v>0.3</v>
      </c>
      <c r="I18" s="194">
        <v>237</v>
      </c>
      <c r="J18" s="129">
        <v>0.1</v>
      </c>
      <c r="K18" s="70" t="s">
        <v>18</v>
      </c>
      <c r="L18" s="70"/>
    </row>
    <row r="19" spans="1:12" ht="15" customHeight="1" thickTop="1" thickBot="1" x14ac:dyDescent="0.25">
      <c r="A19" s="71"/>
      <c r="B19" s="99" t="s">
        <v>230</v>
      </c>
      <c r="C19" s="193">
        <v>50911</v>
      </c>
      <c r="D19" s="128">
        <v>40.6</v>
      </c>
      <c r="E19" s="193">
        <v>56046</v>
      </c>
      <c r="F19" s="128">
        <v>50.8</v>
      </c>
      <c r="G19" s="193">
        <v>54134</v>
      </c>
      <c r="H19" s="128">
        <v>39.1</v>
      </c>
      <c r="I19" s="193">
        <v>53697</v>
      </c>
      <c r="J19" s="128">
        <v>24.9</v>
      </c>
      <c r="K19" s="72" t="s">
        <v>206</v>
      </c>
      <c r="L19" s="72"/>
    </row>
    <row r="20" spans="1:12" ht="15" customHeight="1" thickTop="1" thickBot="1" x14ac:dyDescent="0.25">
      <c r="A20" s="69"/>
      <c r="B20" s="98" t="s">
        <v>231</v>
      </c>
      <c r="C20" s="194">
        <v>49</v>
      </c>
      <c r="D20" s="129">
        <v>0</v>
      </c>
      <c r="E20" s="129">
        <v>48</v>
      </c>
      <c r="F20" s="129">
        <v>1.3</v>
      </c>
      <c r="G20" s="129">
        <v>122</v>
      </c>
      <c r="H20" s="129">
        <v>0.4</v>
      </c>
      <c r="I20" s="129">
        <v>19</v>
      </c>
      <c r="J20" s="129">
        <v>0.5</v>
      </c>
      <c r="K20" s="70" t="s">
        <v>236</v>
      </c>
      <c r="L20" s="70"/>
    </row>
    <row r="21" spans="1:12" ht="15" customHeight="1" thickTop="1" thickBot="1" x14ac:dyDescent="0.25">
      <c r="A21" s="385" t="s">
        <v>207</v>
      </c>
      <c r="B21" s="385"/>
      <c r="C21" s="206">
        <v>28339</v>
      </c>
      <c r="D21" s="130">
        <v>1.3</v>
      </c>
      <c r="E21" s="206">
        <f>E22+E23</f>
        <v>29795</v>
      </c>
      <c r="F21" s="297">
        <v>11.2</v>
      </c>
      <c r="G21" s="206">
        <v>28975</v>
      </c>
      <c r="H21" s="297">
        <v>13.1</v>
      </c>
      <c r="I21" s="206">
        <v>29277</v>
      </c>
      <c r="J21" s="297">
        <v>10.68</v>
      </c>
      <c r="K21" s="422" t="s">
        <v>210</v>
      </c>
      <c r="L21" s="423"/>
    </row>
    <row r="22" spans="1:12" s="287" customFormat="1" ht="24.95" customHeight="1" thickTop="1" thickBot="1" x14ac:dyDescent="0.25">
      <c r="A22" s="69"/>
      <c r="B22" s="98" t="s">
        <v>134</v>
      </c>
      <c r="C22" s="194">
        <v>27596</v>
      </c>
      <c r="D22" s="129">
        <v>83.7</v>
      </c>
      <c r="E22" s="194">
        <v>28877</v>
      </c>
      <c r="F22" s="129">
        <v>83</v>
      </c>
      <c r="G22" s="194">
        <v>28096</v>
      </c>
      <c r="H22" s="129">
        <v>86.6</v>
      </c>
      <c r="I22" s="194">
        <v>29012</v>
      </c>
      <c r="J22" s="129">
        <v>75.2</v>
      </c>
      <c r="K22" s="70" t="s">
        <v>104</v>
      </c>
      <c r="L22" s="70"/>
    </row>
    <row r="23" spans="1:12" ht="18" customHeight="1" thickTop="1" thickBot="1" x14ac:dyDescent="0.25">
      <c r="A23" s="71"/>
      <c r="B23" s="99" t="s">
        <v>99</v>
      </c>
      <c r="C23" s="193">
        <v>743</v>
      </c>
      <c r="D23" s="128">
        <v>0.4</v>
      </c>
      <c r="E23" s="193">
        <v>918</v>
      </c>
      <c r="F23" s="128">
        <v>5</v>
      </c>
      <c r="G23" s="193">
        <v>879</v>
      </c>
      <c r="H23" s="128">
        <v>5</v>
      </c>
      <c r="I23" s="193">
        <v>265</v>
      </c>
      <c r="J23" s="128">
        <v>0.1</v>
      </c>
      <c r="K23" s="72" t="s">
        <v>6</v>
      </c>
      <c r="L23" s="72"/>
    </row>
    <row r="24" spans="1:12" ht="18" customHeight="1" thickTop="1" thickBot="1" x14ac:dyDescent="0.25">
      <c r="A24" s="384" t="s">
        <v>21</v>
      </c>
      <c r="B24" s="384"/>
      <c r="C24" s="194">
        <v>62381</v>
      </c>
      <c r="D24" s="133">
        <v>14.7</v>
      </c>
      <c r="E24" s="194">
        <v>53599</v>
      </c>
      <c r="F24" s="298">
        <v>12.3</v>
      </c>
      <c r="G24" s="194">
        <v>55579</v>
      </c>
      <c r="H24" s="298">
        <v>16.399999999999999</v>
      </c>
      <c r="I24" s="194">
        <v>74650</v>
      </c>
      <c r="J24" s="298">
        <v>14.1</v>
      </c>
      <c r="K24" s="424" t="s">
        <v>211</v>
      </c>
      <c r="L24" s="425"/>
    </row>
    <row r="25" spans="1:12" s="287" customFormat="1" ht="21.75" customHeight="1" thickTop="1" thickBot="1" x14ac:dyDescent="0.25">
      <c r="A25" s="385" t="s">
        <v>209</v>
      </c>
      <c r="B25" s="385"/>
      <c r="C25" s="206">
        <v>16541</v>
      </c>
      <c r="D25" s="130">
        <v>8.5</v>
      </c>
      <c r="E25" s="206">
        <v>25989</v>
      </c>
      <c r="F25" s="297">
        <v>11.9</v>
      </c>
      <c r="G25" s="206">
        <v>24805</v>
      </c>
      <c r="H25" s="297">
        <v>11.9</v>
      </c>
      <c r="I25" s="206">
        <v>36036</v>
      </c>
      <c r="J25" s="297">
        <v>15.41</v>
      </c>
      <c r="K25" s="422" t="s">
        <v>212</v>
      </c>
      <c r="L25" s="423"/>
    </row>
    <row r="26" spans="1:12" s="287" customFormat="1" ht="19.5" customHeight="1" thickTop="1" thickBot="1" x14ac:dyDescent="0.25">
      <c r="A26" s="69"/>
      <c r="B26" s="98" t="s">
        <v>107</v>
      </c>
      <c r="C26" s="194">
        <v>8014</v>
      </c>
      <c r="D26" s="129">
        <v>12.2</v>
      </c>
      <c r="E26" s="194">
        <v>8406</v>
      </c>
      <c r="F26" s="129">
        <v>11.9</v>
      </c>
      <c r="G26" s="194">
        <v>9599</v>
      </c>
      <c r="H26" s="129">
        <v>13.2</v>
      </c>
      <c r="I26" s="194">
        <v>9828</v>
      </c>
      <c r="J26" s="129">
        <v>11.8</v>
      </c>
      <c r="K26" s="70" t="s">
        <v>108</v>
      </c>
      <c r="L26" s="70"/>
    </row>
    <row r="27" spans="1:12" ht="15" customHeight="1" thickTop="1" thickBot="1" x14ac:dyDescent="0.25">
      <c r="A27" s="71"/>
      <c r="B27" s="99" t="s">
        <v>109</v>
      </c>
      <c r="C27" s="193">
        <v>8527</v>
      </c>
      <c r="D27" s="128">
        <v>6.6</v>
      </c>
      <c r="E27" s="193">
        <v>17582</v>
      </c>
      <c r="F27" s="128">
        <v>57.3</v>
      </c>
      <c r="G27" s="193">
        <v>15206</v>
      </c>
      <c r="H27" s="128">
        <v>9.5</v>
      </c>
      <c r="I27" s="193">
        <v>26208</v>
      </c>
      <c r="J27" s="128">
        <v>17.399999999999999</v>
      </c>
      <c r="K27" s="72" t="s">
        <v>110</v>
      </c>
      <c r="L27" s="72"/>
    </row>
    <row r="28" spans="1:12" ht="18" customHeight="1" thickTop="1" thickBot="1" x14ac:dyDescent="0.25">
      <c r="A28" s="384" t="s">
        <v>208</v>
      </c>
      <c r="B28" s="384"/>
      <c r="C28" s="195">
        <v>79804</v>
      </c>
      <c r="D28" s="133">
        <v>33.200000000000003</v>
      </c>
      <c r="E28" s="195">
        <v>62061</v>
      </c>
      <c r="F28" s="298">
        <v>26.8</v>
      </c>
      <c r="G28" s="195">
        <v>56149</v>
      </c>
      <c r="H28" s="298">
        <v>26.8</v>
      </c>
      <c r="I28" s="195">
        <v>226408</v>
      </c>
      <c r="J28" s="298">
        <v>67.7</v>
      </c>
      <c r="K28" s="424" t="s">
        <v>213</v>
      </c>
      <c r="L28" s="425"/>
    </row>
    <row r="29" spans="1:12" s="287" customFormat="1" ht="21.75" customHeight="1" thickTop="1" thickBot="1" x14ac:dyDescent="0.25">
      <c r="A29" s="385" t="s">
        <v>201</v>
      </c>
      <c r="B29" s="385"/>
      <c r="C29" s="206">
        <v>4522</v>
      </c>
      <c r="D29" s="130">
        <v>11.6</v>
      </c>
      <c r="E29" s="206">
        <v>4962</v>
      </c>
      <c r="F29" s="297">
        <v>13.1</v>
      </c>
      <c r="G29" s="206">
        <v>5753</v>
      </c>
      <c r="H29" s="297">
        <v>13.6</v>
      </c>
      <c r="I29" s="206">
        <v>8372</v>
      </c>
      <c r="J29" s="297">
        <v>18.899999999999999</v>
      </c>
      <c r="K29" s="422" t="s">
        <v>214</v>
      </c>
      <c r="L29" s="423"/>
    </row>
    <row r="30" spans="1:12" s="287" customFormat="1" ht="22.5" customHeight="1" thickTop="1" x14ac:dyDescent="0.2">
      <c r="A30" s="513" t="s">
        <v>202</v>
      </c>
      <c r="B30" s="513"/>
      <c r="C30" s="303">
        <v>15202</v>
      </c>
      <c r="D30" s="154">
        <v>30.5</v>
      </c>
      <c r="E30" s="303">
        <v>14513</v>
      </c>
      <c r="F30" s="299">
        <v>28.1</v>
      </c>
      <c r="G30" s="303">
        <v>15358</v>
      </c>
      <c r="H30" s="299">
        <v>31.7</v>
      </c>
      <c r="I30" s="303">
        <v>14665</v>
      </c>
      <c r="J30" s="299">
        <v>29.8</v>
      </c>
      <c r="K30" s="490" t="s">
        <v>215</v>
      </c>
      <c r="L30" s="491"/>
    </row>
    <row r="31" spans="1:12" s="287" customFormat="1" ht="19.5" customHeight="1" x14ac:dyDescent="0.2">
      <c r="A31" s="289"/>
      <c r="B31" s="289"/>
      <c r="C31" s="300"/>
      <c r="D31" s="291"/>
      <c r="E31" s="301"/>
      <c r="F31" s="291"/>
      <c r="G31" s="291"/>
      <c r="H31" s="291"/>
      <c r="I31" s="291"/>
      <c r="J31" s="291"/>
      <c r="K31" s="289"/>
      <c r="L31" s="289"/>
    </row>
    <row r="32" spans="1:12" x14ac:dyDescent="0.2">
      <c r="C32" s="301"/>
      <c r="D32" s="301"/>
      <c r="E32" s="301"/>
      <c r="F32" s="301"/>
      <c r="G32" s="301"/>
      <c r="H32" s="301"/>
      <c r="I32" s="301"/>
      <c r="J32" s="301"/>
    </row>
    <row r="33" spans="3:10" s="283" customFormat="1" x14ac:dyDescent="0.2">
      <c r="C33" s="301"/>
      <c r="D33" s="301"/>
      <c r="E33" s="301"/>
      <c r="F33" s="301"/>
      <c r="G33" s="301"/>
      <c r="H33" s="301"/>
      <c r="I33" s="301"/>
      <c r="J33" s="301"/>
    </row>
    <row r="34" spans="3:10" s="283" customFormat="1" x14ac:dyDescent="0.2">
      <c r="C34" s="301"/>
      <c r="D34" s="301"/>
      <c r="E34" s="302"/>
      <c r="F34" s="301"/>
      <c r="G34" s="301"/>
      <c r="H34" s="301"/>
      <c r="I34" s="301"/>
      <c r="J34" s="301"/>
    </row>
    <row r="35" spans="3:10" s="283" customFormat="1" x14ac:dyDescent="0.2">
      <c r="C35" s="302"/>
      <c r="D35" s="302"/>
      <c r="E35" s="302"/>
      <c r="F35" s="302"/>
      <c r="G35" s="302"/>
      <c r="H35" s="302"/>
      <c r="I35" s="302"/>
      <c r="J35" s="302"/>
    </row>
  </sheetData>
  <mergeCells count="36">
    <mergeCell ref="A24:B24"/>
    <mergeCell ref="K24:L24"/>
    <mergeCell ref="E8:E9"/>
    <mergeCell ref="G8:G9"/>
    <mergeCell ref="A30:B30"/>
    <mergeCell ref="K30:L30"/>
    <mergeCell ref="A25:B25"/>
    <mergeCell ref="K25:L25"/>
    <mergeCell ref="A28:B28"/>
    <mergeCell ref="K28:L28"/>
    <mergeCell ref="A29:B29"/>
    <mergeCell ref="K29:L29"/>
    <mergeCell ref="E10:E11"/>
    <mergeCell ref="G10:G11"/>
    <mergeCell ref="H10:H11"/>
    <mergeCell ref="A12:B12"/>
    <mergeCell ref="A1:L1"/>
    <mergeCell ref="A2:L2"/>
    <mergeCell ref="A3:L3"/>
    <mergeCell ref="A4:L4"/>
    <mergeCell ref="K12:L12"/>
    <mergeCell ref="A21:B21"/>
    <mergeCell ref="K21:L21"/>
    <mergeCell ref="A6:B11"/>
    <mergeCell ref="C6:D7"/>
    <mergeCell ref="E6:F7"/>
    <mergeCell ref="G6:H7"/>
    <mergeCell ref="K6:L11"/>
    <mergeCell ref="C8:C9"/>
    <mergeCell ref="F10:F11"/>
    <mergeCell ref="I6:J6"/>
    <mergeCell ref="I10:I11"/>
    <mergeCell ref="I8:I9"/>
    <mergeCell ref="J10:J11"/>
    <mergeCell ref="J7:J8"/>
    <mergeCell ref="C10:C11"/>
  </mergeCells>
  <printOptions horizontalCentered="1" verticalCentered="1"/>
  <pageMargins left="0" right="0" top="0" bottom="0" header="0.51181102362204722" footer="0.51181102362204722"/>
  <pageSetup paperSize="9" scale="8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9"/>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25.85546875" style="122" customWidth="1"/>
    <col min="2" max="6" width="9.7109375" style="125" customWidth="1"/>
    <col min="7" max="7" width="25.85546875" style="122" customWidth="1"/>
    <col min="8" max="16384" width="10.7109375" style="5"/>
  </cols>
  <sheetData>
    <row r="1" spans="1:12" s="118" customFormat="1" ht="18" x14ac:dyDescent="0.2">
      <c r="A1" s="434"/>
      <c r="B1" s="435"/>
      <c r="C1" s="435"/>
      <c r="D1" s="435"/>
      <c r="E1" s="435"/>
      <c r="F1" s="435"/>
      <c r="G1" s="435"/>
      <c r="H1" s="143"/>
      <c r="I1" s="143"/>
      <c r="J1" s="143"/>
      <c r="K1" s="143"/>
      <c r="L1" s="143"/>
    </row>
    <row r="2" spans="1:12" s="76" customFormat="1" ht="20.25" x14ac:dyDescent="0.2">
      <c r="A2" s="374" t="s">
        <v>136</v>
      </c>
      <c r="B2" s="374"/>
      <c r="C2" s="374"/>
      <c r="D2" s="374"/>
      <c r="E2" s="374"/>
      <c r="F2" s="374"/>
      <c r="G2" s="374"/>
    </row>
    <row r="3" spans="1:12" s="76" customFormat="1" ht="20.25" x14ac:dyDescent="0.2">
      <c r="A3" s="375" t="s">
        <v>401</v>
      </c>
      <c r="B3" s="375"/>
      <c r="C3" s="375"/>
      <c r="D3" s="375"/>
      <c r="E3" s="375"/>
      <c r="F3" s="375"/>
      <c r="G3" s="375"/>
    </row>
    <row r="4" spans="1:12" ht="15.75" x14ac:dyDescent="0.2">
      <c r="A4" s="376" t="s">
        <v>137</v>
      </c>
      <c r="B4" s="376"/>
      <c r="C4" s="376"/>
      <c r="D4" s="376"/>
      <c r="E4" s="376"/>
      <c r="F4" s="376"/>
      <c r="G4" s="376"/>
    </row>
    <row r="5" spans="1:12" ht="15.6" customHeight="1" x14ac:dyDescent="0.2">
      <c r="A5" s="455" t="s">
        <v>401</v>
      </c>
      <c r="B5" s="455"/>
      <c r="C5" s="455"/>
      <c r="D5" s="455"/>
      <c r="E5" s="455"/>
      <c r="F5" s="455"/>
      <c r="G5" s="455"/>
    </row>
    <row r="6" spans="1:12" s="2" customFormat="1" ht="15.75" x14ac:dyDescent="0.2">
      <c r="A6" s="22" t="s">
        <v>386</v>
      </c>
      <c r="B6" s="36"/>
      <c r="C6" s="36"/>
      <c r="D6" s="36"/>
      <c r="E6" s="36"/>
      <c r="F6" s="36"/>
      <c r="G6" s="58" t="s">
        <v>387</v>
      </c>
    </row>
    <row r="7" spans="1:12" s="4" customFormat="1" ht="49.9" customHeight="1" x14ac:dyDescent="0.2">
      <c r="A7" s="338" t="s">
        <v>132</v>
      </c>
      <c r="B7" s="339">
        <v>2014</v>
      </c>
      <c r="C7" s="339">
        <v>2015</v>
      </c>
      <c r="D7" s="339">
        <v>2016</v>
      </c>
      <c r="E7" s="171">
        <v>2017</v>
      </c>
      <c r="F7" s="171">
        <v>2018</v>
      </c>
      <c r="G7" s="340" t="s">
        <v>133</v>
      </c>
      <c r="H7" s="156"/>
    </row>
    <row r="8" spans="1:12" ht="24.95" customHeight="1" thickBot="1" x14ac:dyDescent="0.25">
      <c r="A8" s="91" t="s">
        <v>138</v>
      </c>
      <c r="B8" s="179">
        <v>18</v>
      </c>
      <c r="C8" s="179">
        <v>23</v>
      </c>
      <c r="D8" s="179">
        <v>20</v>
      </c>
      <c r="E8" s="179">
        <v>20</v>
      </c>
      <c r="F8" s="179">
        <v>59</v>
      </c>
      <c r="G8" s="92" t="s">
        <v>139</v>
      </c>
      <c r="H8" s="156"/>
    </row>
    <row r="9" spans="1:12" ht="24.95" customHeight="1" thickTop="1" thickBot="1" x14ac:dyDescent="0.25">
      <c r="A9" s="87" t="s">
        <v>140</v>
      </c>
      <c r="B9" s="180">
        <v>155</v>
      </c>
      <c r="C9" s="180">
        <v>175</v>
      </c>
      <c r="D9" s="180">
        <v>161</v>
      </c>
      <c r="E9" s="180">
        <v>167</v>
      </c>
      <c r="F9" s="180">
        <v>225</v>
      </c>
      <c r="G9" s="88" t="s">
        <v>141</v>
      </c>
      <c r="H9" s="156"/>
    </row>
    <row r="10" spans="1:12" ht="24.95" customHeight="1" thickTop="1" thickBot="1" x14ac:dyDescent="0.25">
      <c r="A10" s="85" t="s">
        <v>142</v>
      </c>
      <c r="B10" s="181">
        <v>206</v>
      </c>
      <c r="C10" s="181">
        <v>207</v>
      </c>
      <c r="D10" s="181">
        <v>218</v>
      </c>
      <c r="E10" s="181">
        <v>218</v>
      </c>
      <c r="F10" s="181">
        <v>213</v>
      </c>
      <c r="G10" s="86" t="s">
        <v>143</v>
      </c>
      <c r="H10" s="156"/>
    </row>
    <row r="11" spans="1:12" ht="24.95" customHeight="1" thickTop="1" thickBot="1" x14ac:dyDescent="0.25">
      <c r="A11" s="87" t="s">
        <v>268</v>
      </c>
      <c r="B11" s="180">
        <v>130</v>
      </c>
      <c r="C11" s="180">
        <v>126</v>
      </c>
      <c r="D11" s="180">
        <v>156</v>
      </c>
      <c r="E11" s="180">
        <v>150</v>
      </c>
      <c r="F11" s="180">
        <v>45</v>
      </c>
      <c r="G11" s="88" t="s">
        <v>269</v>
      </c>
      <c r="H11" s="156"/>
    </row>
    <row r="12" spans="1:12" ht="24.95" customHeight="1" thickTop="1" thickBot="1" x14ac:dyDescent="0.25">
      <c r="A12" s="85" t="s">
        <v>270</v>
      </c>
      <c r="B12" s="181">
        <v>210</v>
      </c>
      <c r="C12" s="181">
        <v>211</v>
      </c>
      <c r="D12" s="181">
        <v>220</v>
      </c>
      <c r="E12" s="181">
        <v>214</v>
      </c>
      <c r="F12" s="181">
        <v>221</v>
      </c>
      <c r="G12" s="86" t="s">
        <v>271</v>
      </c>
      <c r="H12" s="156"/>
    </row>
    <row r="13" spans="1:12" ht="24.95" customHeight="1" thickTop="1" x14ac:dyDescent="0.2">
      <c r="A13" s="102" t="s">
        <v>144</v>
      </c>
      <c r="B13" s="182">
        <v>384</v>
      </c>
      <c r="C13" s="182">
        <v>419</v>
      </c>
      <c r="D13" s="182">
        <v>374</v>
      </c>
      <c r="E13" s="182">
        <v>414</v>
      </c>
      <c r="F13" s="182">
        <v>487</v>
      </c>
      <c r="G13" s="97" t="s">
        <v>145</v>
      </c>
      <c r="H13" s="156"/>
    </row>
    <row r="14" spans="1:12" ht="24.95" customHeight="1" x14ac:dyDescent="0.2">
      <c r="A14" s="103" t="s">
        <v>146</v>
      </c>
      <c r="B14" s="183">
        <v>320</v>
      </c>
      <c r="C14" s="183">
        <v>344</v>
      </c>
      <c r="D14" s="183">
        <v>310</v>
      </c>
      <c r="E14" s="183">
        <v>339</v>
      </c>
      <c r="F14" s="183">
        <v>409</v>
      </c>
      <c r="G14" s="117" t="s">
        <v>147</v>
      </c>
      <c r="H14" s="156"/>
    </row>
    <row r="15" spans="1:12" x14ac:dyDescent="0.2">
      <c r="A15" s="241" t="s">
        <v>148</v>
      </c>
      <c r="G15" s="135" t="s">
        <v>149</v>
      </c>
      <c r="H15" s="156"/>
    </row>
    <row r="16" spans="1:12" x14ac:dyDescent="0.2">
      <c r="A16" s="242" t="s">
        <v>150</v>
      </c>
      <c r="G16" s="243" t="s">
        <v>151</v>
      </c>
      <c r="H16" s="156"/>
    </row>
    <row r="17" spans="1:7" x14ac:dyDescent="0.2">
      <c r="A17" s="242" t="s">
        <v>176</v>
      </c>
      <c r="G17" s="243" t="s">
        <v>178</v>
      </c>
    </row>
    <row r="18" spans="1:7" x14ac:dyDescent="0.2">
      <c r="A18" s="242" t="s">
        <v>177</v>
      </c>
      <c r="G18" s="243" t="s">
        <v>191</v>
      </c>
    </row>
    <row r="19" spans="1:7" x14ac:dyDescent="0.2">
      <c r="G19" s="157"/>
    </row>
  </sheetData>
  <mergeCells count="5">
    <mergeCell ref="A1:G1"/>
    <mergeCell ref="A3:G3"/>
    <mergeCell ref="A2:G2"/>
    <mergeCell ref="A4:G4"/>
    <mergeCell ref="A5:G5"/>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rightToLeft="1" tabSelected="1" view="pageBreakPreview" zoomScaleSheetLayoutView="100" workbookViewId="0">
      <selection activeCell="L4" sqref="L4"/>
    </sheetView>
  </sheetViews>
  <sheetFormatPr defaultColWidth="10.7109375" defaultRowHeight="12.75" x14ac:dyDescent="0.2"/>
  <cols>
    <col min="1" max="1" width="48.7109375" style="12" customWidth="1"/>
    <col min="2" max="2" width="3.7109375" style="12" customWidth="1"/>
    <col min="3" max="3" width="48.7109375" style="14" customWidth="1"/>
    <col min="4" max="4" width="3.7109375" style="12" customWidth="1"/>
    <col min="5" max="16384" width="10.7109375" style="12"/>
  </cols>
  <sheetData>
    <row r="1" spans="1:11" s="185" customFormat="1" ht="56.25" customHeight="1" x14ac:dyDescent="0.2">
      <c r="A1" s="354"/>
      <c r="B1" s="354"/>
      <c r="C1" s="354"/>
      <c r="D1" s="184"/>
      <c r="E1" s="184"/>
      <c r="F1" s="184"/>
      <c r="G1" s="184"/>
      <c r="H1" s="184"/>
      <c r="I1" s="184"/>
      <c r="J1" s="184"/>
      <c r="K1" s="184"/>
    </row>
    <row r="2" spans="1:11" s="19" customFormat="1" ht="15.95" customHeight="1" x14ac:dyDescent="0.2">
      <c r="A2" s="59" t="s">
        <v>329</v>
      </c>
      <c r="C2" s="186" t="s">
        <v>330</v>
      </c>
    </row>
    <row r="3" spans="1:11" s="60" customFormat="1" x14ac:dyDescent="0.2">
      <c r="C3" s="13"/>
    </row>
    <row r="4" spans="1:11" s="61" customFormat="1" ht="110.25" x14ac:dyDescent="0.2">
      <c r="A4" s="64" t="s">
        <v>388</v>
      </c>
      <c r="C4" s="187" t="s">
        <v>340</v>
      </c>
    </row>
    <row r="5" spans="1:11" s="61" customFormat="1" ht="11.45" customHeight="1" x14ac:dyDescent="0.2">
      <c r="A5" s="64"/>
      <c r="C5" s="187"/>
    </row>
    <row r="6" spans="1:11" s="61" customFormat="1" ht="78.75" x14ac:dyDescent="0.2">
      <c r="A6" s="65" t="s">
        <v>341</v>
      </c>
      <c r="C6" s="187" t="s">
        <v>337</v>
      </c>
    </row>
    <row r="7" spans="1:11" s="61" customFormat="1" ht="11.45" customHeight="1" x14ac:dyDescent="0.2">
      <c r="A7" s="64"/>
      <c r="C7" s="188"/>
    </row>
    <row r="8" spans="1:11" s="61" customFormat="1" ht="157.5" x14ac:dyDescent="0.2">
      <c r="A8" s="64" t="s">
        <v>342</v>
      </c>
      <c r="C8" s="187" t="s">
        <v>338</v>
      </c>
    </row>
    <row r="9" spans="1:11" s="61" customFormat="1" ht="11.45" customHeight="1" x14ac:dyDescent="0.2">
      <c r="A9" s="64"/>
      <c r="C9" s="187"/>
    </row>
    <row r="10" spans="1:11" s="61" customFormat="1" ht="141.75" x14ac:dyDescent="0.2">
      <c r="A10" s="64" t="s">
        <v>456</v>
      </c>
      <c r="C10" s="187" t="s">
        <v>455</v>
      </c>
    </row>
    <row r="11" spans="1:11" x14ac:dyDescent="0.2">
      <c r="A11" s="66"/>
    </row>
    <row r="17" spans="3:3" x14ac:dyDescent="0.2">
      <c r="C17" s="12"/>
    </row>
    <row r="18" spans="3:3" x14ac:dyDescent="0.2">
      <c r="C18" s="12"/>
    </row>
    <row r="19" spans="3:3" x14ac:dyDescent="0.2">
      <c r="C19" s="12"/>
    </row>
    <row r="20" spans="3:3" x14ac:dyDescent="0.2">
      <c r="C20" s="12"/>
    </row>
    <row r="21" spans="3:3" x14ac:dyDescent="0.2">
      <c r="C21" s="12"/>
    </row>
    <row r="22" spans="3:3" x14ac:dyDescent="0.2">
      <c r="C22" s="12"/>
    </row>
    <row r="23" spans="3:3" x14ac:dyDescent="0.2">
      <c r="C23" s="12"/>
    </row>
    <row r="24" spans="3:3" x14ac:dyDescent="0.2">
      <c r="C24" s="12"/>
    </row>
    <row r="25" spans="3:3" x14ac:dyDescent="0.2">
      <c r="C25" s="12"/>
    </row>
    <row r="26" spans="3:3" x14ac:dyDescent="0.2">
      <c r="C26" s="12"/>
    </row>
    <row r="27" spans="3:3" x14ac:dyDescent="0.2">
      <c r="C27" s="12"/>
    </row>
    <row r="28" spans="3:3" x14ac:dyDescent="0.2">
      <c r="C28" s="12"/>
    </row>
    <row r="29" spans="3:3" x14ac:dyDescent="0.2">
      <c r="C29" s="12"/>
    </row>
    <row r="30" spans="3:3" x14ac:dyDescent="0.2">
      <c r="C30" s="12"/>
    </row>
    <row r="31" spans="3:3" x14ac:dyDescent="0.2">
      <c r="C31" s="12"/>
    </row>
    <row r="32" spans="3:3" x14ac:dyDescent="0.2">
      <c r="C32" s="12"/>
    </row>
    <row r="33" spans="3:3" x14ac:dyDescent="0.2">
      <c r="C33" s="12"/>
    </row>
    <row r="34" spans="3:3" x14ac:dyDescent="0.2">
      <c r="C34" s="12"/>
    </row>
    <row r="35" spans="3:3" x14ac:dyDescent="0.2">
      <c r="C35" s="12"/>
    </row>
    <row r="36" spans="3:3" x14ac:dyDescent="0.2">
      <c r="C36" s="12"/>
    </row>
    <row r="37" spans="3:3" x14ac:dyDescent="0.2">
      <c r="C37" s="12"/>
    </row>
    <row r="38" spans="3:3" x14ac:dyDescent="0.2">
      <c r="C38" s="12"/>
    </row>
    <row r="39" spans="3:3" x14ac:dyDescent="0.2">
      <c r="C39" s="12"/>
    </row>
    <row r="40" spans="3:3" x14ac:dyDescent="0.2">
      <c r="C40" s="12"/>
    </row>
    <row r="41" spans="3:3" x14ac:dyDescent="0.2">
      <c r="C41" s="12"/>
    </row>
    <row r="42" spans="3:3" x14ac:dyDescent="0.2">
      <c r="C42" s="12"/>
    </row>
    <row r="43" spans="3:3" x14ac:dyDescent="0.2">
      <c r="C43" s="12"/>
    </row>
    <row r="44" spans="3:3" x14ac:dyDescent="0.2">
      <c r="C44" s="12"/>
    </row>
    <row r="45" spans="3:3" x14ac:dyDescent="0.2">
      <c r="C45" s="12"/>
    </row>
    <row r="46" spans="3:3" x14ac:dyDescent="0.2">
      <c r="C46" s="12"/>
    </row>
    <row r="47" spans="3:3" x14ac:dyDescent="0.2">
      <c r="C47" s="12"/>
    </row>
    <row r="48" spans="3:3" x14ac:dyDescent="0.2">
      <c r="C48" s="12"/>
    </row>
  </sheetData>
  <mergeCells count="1">
    <mergeCell ref="A1:C1"/>
  </mergeCells>
  <printOptions horizontalCentered="1"/>
  <pageMargins left="0" right="0" top="0.94488188976377963" bottom="0.74803149606299213" header="0.31496062992125984" footer="0.31496062992125984"/>
  <pageSetup paperSize="9" orientation="portrait" r:id="rId1"/>
  <rowBreaks count="1" manualBreakCount="1">
    <brk id="11"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5"/>
  <sheetViews>
    <sheetView showGridLines="0" rightToLeft="1" tabSelected="1" view="pageBreakPreview" zoomScaleSheetLayoutView="100" workbookViewId="0">
      <selection activeCell="L4" sqref="L4"/>
    </sheetView>
  </sheetViews>
  <sheetFormatPr defaultColWidth="9.140625" defaultRowHeight="12.75" x14ac:dyDescent="0.2"/>
  <cols>
    <col min="1" max="1" width="71.7109375" style="23" customWidth="1"/>
    <col min="2" max="16384" width="9.140625" style="23"/>
  </cols>
  <sheetData>
    <row r="1" spans="1:1" ht="21" customHeight="1" x14ac:dyDescent="0.2"/>
    <row r="2" spans="1:1" s="56" customFormat="1" ht="69" customHeight="1" x14ac:dyDescent="0.2">
      <c r="A2" s="55"/>
    </row>
    <row r="3" spans="1:1" s="105" customFormat="1" ht="48.75" customHeight="1" x14ac:dyDescent="0.2">
      <c r="A3" s="104"/>
    </row>
    <row r="4" spans="1:1" s="56" customFormat="1" ht="75" customHeight="1" x14ac:dyDescent="0.2">
      <c r="A4" s="57"/>
    </row>
    <row r="5" spans="1:1" s="24" customFormat="1" ht="6" customHeight="1" x14ac:dyDescent="0.2">
      <c r="A5" s="25"/>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showGridLines="0" rightToLeft="1" tabSelected="1" view="pageBreakPreview" zoomScaleSheetLayoutView="100" workbookViewId="0">
      <selection activeCell="L4" sqref="L4"/>
    </sheetView>
  </sheetViews>
  <sheetFormatPr defaultColWidth="10.7109375" defaultRowHeight="12.75" x14ac:dyDescent="0.2"/>
  <cols>
    <col min="1" max="1" width="46.7109375" style="12" customWidth="1"/>
    <col min="2" max="2" width="3.7109375" style="12" customWidth="1"/>
    <col min="3" max="3" width="46.7109375" style="14" customWidth="1"/>
    <col min="4" max="4" width="3.7109375" style="12" customWidth="1"/>
    <col min="5" max="16384" width="10.7109375" style="12"/>
  </cols>
  <sheetData>
    <row r="1" spans="1:11" s="27" customFormat="1" ht="45" customHeight="1" x14ac:dyDescent="0.2">
      <c r="A1" s="355"/>
      <c r="B1" s="355"/>
      <c r="C1" s="355"/>
      <c r="D1" s="26"/>
      <c r="E1" s="26"/>
      <c r="F1" s="26"/>
      <c r="G1" s="26"/>
      <c r="H1" s="26"/>
      <c r="I1" s="26"/>
      <c r="J1" s="26"/>
      <c r="K1" s="26"/>
    </row>
    <row r="2" spans="1:11" s="19" customFormat="1" ht="15.95" customHeight="1" x14ac:dyDescent="0.2">
      <c r="A2" s="59" t="s">
        <v>152</v>
      </c>
      <c r="C2" s="107" t="s">
        <v>153</v>
      </c>
    </row>
    <row r="3" spans="1:11" s="60" customFormat="1" x14ac:dyDescent="0.2">
      <c r="C3" s="13"/>
    </row>
    <row r="4" spans="1:11" s="61" customFormat="1" ht="39.75" customHeight="1" x14ac:dyDescent="0.2">
      <c r="A4" s="64" t="s">
        <v>154</v>
      </c>
      <c r="C4" s="108" t="s">
        <v>155</v>
      </c>
    </row>
    <row r="5" spans="1:11" s="61" customFormat="1" ht="11.45" customHeight="1" x14ac:dyDescent="0.2">
      <c r="A5" s="64"/>
      <c r="C5" s="109"/>
    </row>
    <row r="6" spans="1:11" s="61" customFormat="1" ht="102" x14ac:dyDescent="0.2">
      <c r="A6" s="65" t="s">
        <v>331</v>
      </c>
      <c r="C6" s="109" t="s">
        <v>343</v>
      </c>
    </row>
    <row r="7" spans="1:11" s="61" customFormat="1" ht="11.45" customHeight="1" x14ac:dyDescent="0.2">
      <c r="A7" s="64"/>
      <c r="C7" s="110"/>
    </row>
    <row r="8" spans="1:11" s="61" customFormat="1" ht="64.5" customHeight="1" x14ac:dyDescent="0.2">
      <c r="A8" s="64" t="s">
        <v>156</v>
      </c>
      <c r="C8" s="109" t="s">
        <v>332</v>
      </c>
    </row>
    <row r="9" spans="1:11" s="61" customFormat="1" ht="11.45" customHeight="1" x14ac:dyDescent="0.2">
      <c r="A9" s="64"/>
      <c r="C9" s="110"/>
    </row>
    <row r="10" spans="1:11" s="61" customFormat="1" ht="18" x14ac:dyDescent="0.2">
      <c r="A10" s="64" t="s">
        <v>157</v>
      </c>
      <c r="C10" s="109" t="s">
        <v>310</v>
      </c>
    </row>
    <row r="11" spans="1:11" s="63" customFormat="1" ht="15" x14ac:dyDescent="0.2">
      <c r="A11" s="62" t="s">
        <v>444</v>
      </c>
      <c r="C11" s="109" t="s">
        <v>445</v>
      </c>
    </row>
    <row r="12" spans="1:11" s="63" customFormat="1" ht="25.5" x14ac:dyDescent="0.2">
      <c r="A12" s="62" t="s">
        <v>446</v>
      </c>
      <c r="C12" s="111" t="s">
        <v>447</v>
      </c>
    </row>
    <row r="13" spans="1:11" s="63" customFormat="1" ht="15" x14ac:dyDescent="0.2">
      <c r="A13" s="62" t="s">
        <v>309</v>
      </c>
      <c r="C13" s="112" t="s">
        <v>344</v>
      </c>
    </row>
    <row r="14" spans="1:11" s="21" customFormat="1" ht="40.5" customHeight="1" x14ac:dyDescent="0.2">
      <c r="A14" s="66" t="s">
        <v>2</v>
      </c>
      <c r="B14" s="20"/>
      <c r="C14" s="106"/>
    </row>
    <row r="15" spans="1:11" x14ac:dyDescent="0.2">
      <c r="A15" s="66"/>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autoPageBreaks="0"/>
  </sheetPr>
  <dimension ref="A1:M21"/>
  <sheetViews>
    <sheetView showGridLines="0" rightToLeft="1" tabSelected="1" view="pageBreakPreview" zoomScaleNormal="120" zoomScaleSheetLayoutView="100" workbookViewId="0">
      <selection activeCell="L4" sqref="L4"/>
    </sheetView>
  </sheetViews>
  <sheetFormatPr defaultColWidth="10.7109375" defaultRowHeight="12.75" x14ac:dyDescent="0.2"/>
  <cols>
    <col min="1" max="1" width="15.7109375" style="122" customWidth="1"/>
    <col min="2" max="10" width="10.7109375" style="5" customWidth="1"/>
    <col min="11" max="11" width="15.7109375" style="122" customWidth="1"/>
    <col min="12" max="16384" width="10.7109375" style="5"/>
  </cols>
  <sheetData>
    <row r="1" spans="1:13" s="118" customFormat="1" ht="18" x14ac:dyDescent="0.2">
      <c r="A1" s="377"/>
      <c r="B1" s="378"/>
      <c r="C1" s="378"/>
      <c r="D1" s="378"/>
      <c r="E1" s="378"/>
      <c r="F1" s="378"/>
      <c r="G1" s="378"/>
      <c r="H1" s="378"/>
      <c r="I1" s="378"/>
      <c r="J1" s="378"/>
      <c r="K1" s="378"/>
    </row>
    <row r="2" spans="1:13" s="28" customFormat="1" ht="20.25" x14ac:dyDescent="0.2">
      <c r="A2" s="374" t="s">
        <v>0</v>
      </c>
      <c r="B2" s="374"/>
      <c r="C2" s="374"/>
      <c r="D2" s="374"/>
      <c r="E2" s="374"/>
      <c r="F2" s="374"/>
      <c r="G2" s="374"/>
      <c r="H2" s="374"/>
      <c r="I2" s="374"/>
      <c r="J2" s="374"/>
      <c r="K2" s="374"/>
    </row>
    <row r="3" spans="1:13" s="28" customFormat="1" ht="21" customHeight="1" x14ac:dyDescent="0.2">
      <c r="A3" s="375" t="s">
        <v>401</v>
      </c>
      <c r="B3" s="375"/>
      <c r="C3" s="375"/>
      <c r="D3" s="375"/>
      <c r="E3" s="375"/>
      <c r="F3" s="375"/>
      <c r="G3" s="375"/>
      <c r="H3" s="375"/>
      <c r="I3" s="375"/>
      <c r="J3" s="375"/>
      <c r="K3" s="375"/>
      <c r="L3" s="233"/>
      <c r="M3" s="233"/>
    </row>
    <row r="4" spans="1:13" s="119" customFormat="1" ht="15.75" x14ac:dyDescent="0.2">
      <c r="A4" s="376" t="s">
        <v>1</v>
      </c>
      <c r="B4" s="376"/>
      <c r="C4" s="376"/>
      <c r="D4" s="376"/>
      <c r="E4" s="376"/>
      <c r="F4" s="376"/>
      <c r="G4" s="376"/>
      <c r="H4" s="376"/>
      <c r="I4" s="376"/>
      <c r="J4" s="376"/>
      <c r="K4" s="376"/>
    </row>
    <row r="5" spans="1:13" s="119" customFormat="1" ht="15.75" x14ac:dyDescent="0.2">
      <c r="A5" s="376" t="s">
        <v>401</v>
      </c>
      <c r="B5" s="376"/>
      <c r="C5" s="376"/>
      <c r="D5" s="376"/>
      <c r="E5" s="376"/>
      <c r="F5" s="376"/>
      <c r="G5" s="376"/>
      <c r="H5" s="376"/>
      <c r="I5" s="376"/>
      <c r="J5" s="376"/>
      <c r="K5" s="376"/>
    </row>
    <row r="6" spans="1:13" s="235" customFormat="1" ht="15.75" x14ac:dyDescent="0.2">
      <c r="A6" s="234" t="s">
        <v>362</v>
      </c>
      <c r="K6" s="236" t="s">
        <v>363</v>
      </c>
    </row>
    <row r="7" spans="1:13" s="3" customFormat="1" ht="25.5" customHeight="1" thickBot="1" x14ac:dyDescent="0.25">
      <c r="A7" s="356" t="s">
        <v>3</v>
      </c>
      <c r="B7" s="363" t="s">
        <v>294</v>
      </c>
      <c r="C7" s="363"/>
      <c r="D7" s="363"/>
      <c r="E7" s="363"/>
      <c r="F7" s="363"/>
      <c r="G7" s="363"/>
      <c r="H7" s="363"/>
      <c r="I7" s="363"/>
      <c r="J7" s="359" t="s">
        <v>295</v>
      </c>
      <c r="K7" s="368" t="s">
        <v>5</v>
      </c>
    </row>
    <row r="8" spans="1:13" s="3" customFormat="1" ht="38.25" customHeight="1" thickTop="1" thickBot="1" x14ac:dyDescent="0.25">
      <c r="A8" s="357"/>
      <c r="B8" s="363" t="s">
        <v>293</v>
      </c>
      <c r="C8" s="363"/>
      <c r="D8" s="363"/>
      <c r="E8" s="363"/>
      <c r="F8" s="363"/>
      <c r="G8" s="363"/>
      <c r="H8" s="333" t="s">
        <v>296</v>
      </c>
      <c r="I8" s="371" t="s">
        <v>184</v>
      </c>
      <c r="J8" s="360"/>
      <c r="K8" s="369"/>
    </row>
    <row r="9" spans="1:13" s="3" customFormat="1" ht="18" customHeight="1" thickTop="1" thickBot="1" x14ac:dyDescent="0.25">
      <c r="A9" s="357"/>
      <c r="B9" s="364" t="s">
        <v>301</v>
      </c>
      <c r="C9" s="364" t="s">
        <v>300</v>
      </c>
      <c r="D9" s="364" t="s">
        <v>299</v>
      </c>
      <c r="E9" s="364" t="s">
        <v>298</v>
      </c>
      <c r="F9" s="364" t="s">
        <v>297</v>
      </c>
      <c r="G9" s="371" t="s">
        <v>184</v>
      </c>
      <c r="H9" s="366" t="s">
        <v>161</v>
      </c>
      <c r="I9" s="372"/>
      <c r="J9" s="361" t="s">
        <v>8</v>
      </c>
      <c r="K9" s="369"/>
    </row>
    <row r="10" spans="1:13" s="4" customFormat="1" ht="18" customHeight="1" thickTop="1" x14ac:dyDescent="0.2">
      <c r="A10" s="358"/>
      <c r="B10" s="365"/>
      <c r="C10" s="365"/>
      <c r="D10" s="365"/>
      <c r="E10" s="365"/>
      <c r="F10" s="365"/>
      <c r="G10" s="514"/>
      <c r="H10" s="367"/>
      <c r="I10" s="373"/>
      <c r="J10" s="362"/>
      <c r="K10" s="370"/>
    </row>
    <row r="11" spans="1:13" ht="30" customHeight="1" thickBot="1" x14ac:dyDescent="0.25">
      <c r="A11" s="341">
        <v>2014</v>
      </c>
      <c r="B11" s="342">
        <v>379</v>
      </c>
      <c r="C11" s="342">
        <v>2397</v>
      </c>
      <c r="D11" s="342">
        <v>205</v>
      </c>
      <c r="E11" s="342">
        <v>2290</v>
      </c>
      <c r="F11" s="342">
        <v>6108</v>
      </c>
      <c r="G11" s="515">
        <f>SUM(B11:F11)</f>
        <v>11379</v>
      </c>
      <c r="H11" s="342">
        <f>I11-G11</f>
        <v>53621</v>
      </c>
      <c r="I11" s="343">
        <v>65000</v>
      </c>
      <c r="J11" s="342">
        <v>1149300</v>
      </c>
      <c r="K11" s="344">
        <v>2014</v>
      </c>
    </row>
    <row r="12" spans="1:13" ht="30" customHeight="1" thickTop="1" thickBot="1" x14ac:dyDescent="0.25">
      <c r="A12" s="266">
        <v>2015</v>
      </c>
      <c r="B12" s="267">
        <v>308</v>
      </c>
      <c r="C12" s="267">
        <v>2339</v>
      </c>
      <c r="D12" s="267">
        <v>192</v>
      </c>
      <c r="E12" s="267">
        <v>2300</v>
      </c>
      <c r="F12" s="267">
        <v>6666</v>
      </c>
      <c r="G12" s="268">
        <f>SUM(B12:F12)</f>
        <v>11805</v>
      </c>
      <c r="H12" s="269">
        <f>I12-G12</f>
        <v>53195</v>
      </c>
      <c r="I12" s="268">
        <v>65000</v>
      </c>
      <c r="J12" s="267">
        <v>1149300</v>
      </c>
      <c r="K12" s="270">
        <v>2015</v>
      </c>
    </row>
    <row r="13" spans="1:13" ht="30" customHeight="1" thickTop="1" thickBot="1" x14ac:dyDescent="0.25">
      <c r="A13" s="211">
        <v>2016</v>
      </c>
      <c r="B13" s="212">
        <v>294</v>
      </c>
      <c r="C13" s="212">
        <v>2140</v>
      </c>
      <c r="D13" s="212">
        <v>245</v>
      </c>
      <c r="E13" s="212">
        <v>2407</v>
      </c>
      <c r="F13" s="212">
        <v>5935</v>
      </c>
      <c r="G13" s="213">
        <f t="shared" ref="G13:G15" si="0">SUM(B13:F13)</f>
        <v>11021</v>
      </c>
      <c r="H13" s="212">
        <f t="shared" ref="H13:H15" si="1">I13-G13</f>
        <v>53979</v>
      </c>
      <c r="I13" s="213">
        <v>65000</v>
      </c>
      <c r="J13" s="212">
        <v>1149300</v>
      </c>
      <c r="K13" s="214">
        <v>2016</v>
      </c>
    </row>
    <row r="14" spans="1:13" ht="30" customHeight="1" thickTop="1" thickBot="1" x14ac:dyDescent="0.25">
      <c r="A14" s="266">
        <v>2017</v>
      </c>
      <c r="B14" s="267">
        <v>277</v>
      </c>
      <c r="C14" s="267">
        <v>2159</v>
      </c>
      <c r="D14" s="267">
        <v>230</v>
      </c>
      <c r="E14" s="267">
        <v>2341</v>
      </c>
      <c r="F14" s="267">
        <v>6583</v>
      </c>
      <c r="G14" s="268">
        <v>11590</v>
      </c>
      <c r="H14" s="324">
        <v>53410</v>
      </c>
      <c r="I14" s="268">
        <v>65000</v>
      </c>
      <c r="J14" s="267">
        <v>1149300</v>
      </c>
      <c r="K14" s="270">
        <v>2017</v>
      </c>
    </row>
    <row r="15" spans="1:13" ht="30" customHeight="1" thickTop="1" x14ac:dyDescent="0.2">
      <c r="A15" s="211">
        <v>2018</v>
      </c>
      <c r="B15" s="212">
        <v>267</v>
      </c>
      <c r="C15" s="212">
        <v>2777</v>
      </c>
      <c r="D15" s="212">
        <v>85</v>
      </c>
      <c r="E15" s="212">
        <v>2418</v>
      </c>
      <c r="F15" s="212">
        <v>7656</v>
      </c>
      <c r="G15" s="213">
        <f t="shared" si="0"/>
        <v>13203</v>
      </c>
      <c r="H15" s="212">
        <f t="shared" si="1"/>
        <v>51797</v>
      </c>
      <c r="I15" s="213">
        <v>65000</v>
      </c>
      <c r="J15" s="212">
        <v>1149300</v>
      </c>
      <c r="K15" s="214">
        <v>2018</v>
      </c>
    </row>
    <row r="18" spans="7:7" x14ac:dyDescent="0.2">
      <c r="G18" s="170"/>
    </row>
    <row r="19" spans="7:7" x14ac:dyDescent="0.2">
      <c r="G19" s="170"/>
    </row>
    <row r="20" spans="7:7" x14ac:dyDescent="0.2">
      <c r="G20" s="170"/>
    </row>
    <row r="21" spans="7:7" x14ac:dyDescent="0.2">
      <c r="G21" s="170"/>
    </row>
  </sheetData>
  <mergeCells count="19">
    <mergeCell ref="A2:K2"/>
    <mergeCell ref="A3:K3"/>
    <mergeCell ref="A4:K4"/>
    <mergeCell ref="A5:K5"/>
    <mergeCell ref="A1:K1"/>
    <mergeCell ref="K7:K10"/>
    <mergeCell ref="I8:I10"/>
    <mergeCell ref="G9:G10"/>
    <mergeCell ref="F9:F10"/>
    <mergeCell ref="B9:B10"/>
    <mergeCell ref="A7:A10"/>
    <mergeCell ref="J7:J8"/>
    <mergeCell ref="J9:J10"/>
    <mergeCell ref="B7:I7"/>
    <mergeCell ref="B8:G8"/>
    <mergeCell ref="E9:E10"/>
    <mergeCell ref="D9:D10"/>
    <mergeCell ref="C9:C10"/>
    <mergeCell ref="H9:H10"/>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W60"/>
  <sheetViews>
    <sheetView showGridLines="0" rightToLeft="1" tabSelected="1" view="pageBreakPreview" topLeftCell="A21" zoomScaleSheetLayoutView="100" workbookViewId="0">
      <selection activeCell="L4" sqref="L4"/>
    </sheetView>
  </sheetViews>
  <sheetFormatPr defaultColWidth="10.7109375" defaultRowHeight="14.25" x14ac:dyDescent="0.2"/>
  <cols>
    <col min="1" max="1" width="4.7109375" style="122" customWidth="1"/>
    <col min="2" max="2" width="20.7109375" style="122" customWidth="1"/>
    <col min="3" max="7" width="9.7109375" style="124" customWidth="1"/>
    <col min="8" max="8" width="20.7109375" style="122" customWidth="1"/>
    <col min="9" max="9" width="5.140625" style="122" customWidth="1"/>
    <col min="10" max="75" width="10.7109375" style="54"/>
    <col min="76" max="16384" width="10.7109375" style="5"/>
  </cols>
  <sheetData>
    <row r="1" spans="1:75" s="76" customFormat="1" ht="22.15" customHeight="1" x14ac:dyDescent="0.2">
      <c r="A1" s="374" t="s">
        <v>11</v>
      </c>
      <c r="B1" s="374"/>
      <c r="C1" s="374"/>
      <c r="D1" s="374"/>
      <c r="E1" s="374"/>
      <c r="F1" s="374"/>
      <c r="G1" s="374"/>
      <c r="H1" s="374"/>
      <c r="I1" s="374"/>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row>
    <row r="2" spans="1:75" s="76" customFormat="1" ht="14.25" customHeight="1" x14ac:dyDescent="0.2">
      <c r="A2" s="387" t="s">
        <v>401</v>
      </c>
      <c r="B2" s="387"/>
      <c r="C2" s="387"/>
      <c r="D2" s="387"/>
      <c r="E2" s="387"/>
      <c r="F2" s="387"/>
      <c r="G2" s="387"/>
      <c r="H2" s="387"/>
      <c r="I2" s="387"/>
      <c r="J2" s="77"/>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row>
    <row r="3" spans="1:75" ht="22.15" customHeight="1" x14ac:dyDescent="0.2">
      <c r="A3" s="376" t="s">
        <v>12</v>
      </c>
      <c r="B3" s="376"/>
      <c r="C3" s="376"/>
      <c r="D3" s="376"/>
      <c r="E3" s="376"/>
      <c r="F3" s="376"/>
      <c r="G3" s="376"/>
      <c r="H3" s="376"/>
      <c r="I3" s="376"/>
    </row>
    <row r="4" spans="1:75" ht="22.15" customHeight="1" x14ac:dyDescent="0.2">
      <c r="A4" s="376" t="s">
        <v>401</v>
      </c>
      <c r="B4" s="376"/>
      <c r="C4" s="376"/>
      <c r="D4" s="376"/>
      <c r="E4" s="376"/>
      <c r="F4" s="376"/>
      <c r="G4" s="376"/>
      <c r="H4" s="376"/>
      <c r="I4" s="376"/>
    </row>
    <row r="5" spans="1:75" s="2" customFormat="1" ht="25.15" customHeight="1" x14ac:dyDescent="0.2">
      <c r="A5" s="22" t="s">
        <v>364</v>
      </c>
      <c r="B5" s="22"/>
      <c r="C5" s="22"/>
      <c r="D5" s="22"/>
      <c r="E5" s="22"/>
      <c r="F5" s="22"/>
      <c r="G5" s="22"/>
      <c r="H5" s="68"/>
      <c r="I5" s="58" t="s">
        <v>365</v>
      </c>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row>
    <row r="6" spans="1:75" s="3" customFormat="1" ht="17.25" customHeight="1" thickBot="1" x14ac:dyDescent="0.25">
      <c r="A6" s="391" t="s">
        <v>288</v>
      </c>
      <c r="B6" s="391"/>
      <c r="C6" s="379">
        <v>2014</v>
      </c>
      <c r="D6" s="379">
        <v>2015</v>
      </c>
      <c r="E6" s="379">
        <v>2016</v>
      </c>
      <c r="F6" s="379">
        <v>2017</v>
      </c>
      <c r="G6" s="379">
        <v>2018</v>
      </c>
      <c r="H6" s="389" t="s">
        <v>395</v>
      </c>
      <c r="I6" s="389"/>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row>
    <row r="7" spans="1:75" s="4" customFormat="1" ht="17.25" customHeight="1" thickTop="1" x14ac:dyDescent="0.2">
      <c r="A7" s="392"/>
      <c r="B7" s="392"/>
      <c r="C7" s="380"/>
      <c r="D7" s="380"/>
      <c r="E7" s="380"/>
      <c r="F7" s="380"/>
      <c r="G7" s="380"/>
      <c r="H7" s="390"/>
      <c r="I7" s="390"/>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row>
    <row r="8" spans="1:75" ht="21.2" customHeight="1" thickBot="1" x14ac:dyDescent="0.25">
      <c r="A8" s="388" t="s">
        <v>13</v>
      </c>
      <c r="B8" s="388"/>
      <c r="C8" s="123">
        <f>SUM(C9:C12)</f>
        <v>378</v>
      </c>
      <c r="D8" s="123">
        <f>SUM(D9:D12)</f>
        <v>308</v>
      </c>
      <c r="E8" s="123">
        <f>SUM(E9:E12)</f>
        <v>294</v>
      </c>
      <c r="F8" s="123">
        <f>SUM(F9:F12)</f>
        <v>277</v>
      </c>
      <c r="G8" s="123">
        <f>SUM(G9:G12)</f>
        <v>267</v>
      </c>
      <c r="H8" s="393" t="s">
        <v>14</v>
      </c>
      <c r="I8" s="393"/>
    </row>
    <row r="9" spans="1:75" ht="15" customHeight="1" thickTop="1" thickBot="1" x14ac:dyDescent="0.25">
      <c r="A9" s="71"/>
      <c r="B9" s="71" t="s">
        <v>15</v>
      </c>
      <c r="C9" s="180">
        <v>2</v>
      </c>
      <c r="D9" s="180">
        <v>0</v>
      </c>
      <c r="E9" s="180">
        <v>3</v>
      </c>
      <c r="F9" s="180">
        <v>7</v>
      </c>
      <c r="G9" s="180">
        <v>7</v>
      </c>
      <c r="H9" s="72" t="s">
        <v>16</v>
      </c>
      <c r="I9" s="72"/>
    </row>
    <row r="10" spans="1:75" ht="15" customHeight="1" thickTop="1" thickBot="1" x14ac:dyDescent="0.25">
      <c r="A10" s="69"/>
      <c r="B10" s="69" t="s">
        <v>17</v>
      </c>
      <c r="C10" s="181">
        <v>235</v>
      </c>
      <c r="D10" s="181">
        <v>230</v>
      </c>
      <c r="E10" s="181">
        <v>224</v>
      </c>
      <c r="F10" s="181">
        <v>198</v>
      </c>
      <c r="G10" s="181">
        <v>79</v>
      </c>
      <c r="H10" s="70" t="s">
        <v>18</v>
      </c>
      <c r="I10" s="70"/>
    </row>
    <row r="11" spans="1:75" ht="15" customHeight="1" thickTop="1" thickBot="1" x14ac:dyDescent="0.25">
      <c r="A11" s="71"/>
      <c r="B11" s="71" t="s">
        <v>19</v>
      </c>
      <c r="C11" s="180">
        <v>138</v>
      </c>
      <c r="D11" s="180">
        <v>70</v>
      </c>
      <c r="E11" s="180">
        <v>46</v>
      </c>
      <c r="F11" s="180">
        <v>52</v>
      </c>
      <c r="G11" s="180">
        <v>149</v>
      </c>
      <c r="H11" s="72" t="s">
        <v>20</v>
      </c>
      <c r="I11" s="72"/>
    </row>
    <row r="12" spans="1:75" ht="15" customHeight="1" thickTop="1" thickBot="1" x14ac:dyDescent="0.25">
      <c r="A12" s="69"/>
      <c r="B12" s="69" t="s">
        <v>164</v>
      </c>
      <c r="C12" s="181">
        <v>3</v>
      </c>
      <c r="D12" s="181">
        <v>8</v>
      </c>
      <c r="E12" s="181">
        <v>21</v>
      </c>
      <c r="F12" s="181">
        <v>20</v>
      </c>
      <c r="G12" s="181">
        <v>32</v>
      </c>
      <c r="H12" s="70" t="s">
        <v>165</v>
      </c>
      <c r="I12" s="70"/>
    </row>
    <row r="13" spans="1:75" ht="21.2" customHeight="1" thickTop="1" thickBot="1" x14ac:dyDescent="0.25">
      <c r="A13" s="385" t="s">
        <v>346</v>
      </c>
      <c r="B13" s="385"/>
      <c r="C13" s="190">
        <v>6108</v>
      </c>
      <c r="D13" s="190">
        <v>6666</v>
      </c>
      <c r="E13" s="190">
        <v>5935</v>
      </c>
      <c r="F13" s="190">
        <v>6583</v>
      </c>
      <c r="G13" s="190">
        <v>7656</v>
      </c>
      <c r="H13" s="386" t="s">
        <v>345</v>
      </c>
      <c r="I13" s="386"/>
    </row>
    <row r="14" spans="1:75" ht="21.2" customHeight="1" thickTop="1" thickBot="1" x14ac:dyDescent="0.25">
      <c r="A14" s="384" t="s">
        <v>347</v>
      </c>
      <c r="B14" s="384"/>
      <c r="C14" s="177">
        <f>SUM(C15:C38)</f>
        <v>2397</v>
      </c>
      <c r="D14" s="177">
        <v>2339</v>
      </c>
      <c r="E14" s="177">
        <f>SUM(E15:E38)</f>
        <v>2140</v>
      </c>
      <c r="F14" s="177">
        <f>SUM(F15:F38)</f>
        <v>2159</v>
      </c>
      <c r="G14" s="177">
        <f>SUM(G15:G38)</f>
        <v>2777</v>
      </c>
      <c r="H14" s="383" t="s">
        <v>263</v>
      </c>
      <c r="I14" s="383"/>
    </row>
    <row r="15" spans="1:75" ht="15" customHeight="1" thickTop="1" thickBot="1" x14ac:dyDescent="0.25">
      <c r="A15" s="71"/>
      <c r="B15" s="71" t="s">
        <v>22</v>
      </c>
      <c r="C15" s="180">
        <v>307</v>
      </c>
      <c r="D15" s="180">
        <v>323</v>
      </c>
      <c r="E15" s="180">
        <v>279</v>
      </c>
      <c r="F15" s="180">
        <v>303</v>
      </c>
      <c r="G15" s="180">
        <v>649</v>
      </c>
      <c r="H15" s="72" t="s">
        <v>23</v>
      </c>
      <c r="I15" s="72"/>
    </row>
    <row r="16" spans="1:75" ht="15" customHeight="1" thickTop="1" thickBot="1" x14ac:dyDescent="0.25">
      <c r="A16" s="69"/>
      <c r="B16" s="69" t="s">
        <v>24</v>
      </c>
      <c r="C16" s="181">
        <v>89</v>
      </c>
      <c r="D16" s="181">
        <v>70</v>
      </c>
      <c r="E16" s="181">
        <v>92</v>
      </c>
      <c r="F16" s="181">
        <v>77</v>
      </c>
      <c r="G16" s="181">
        <v>279</v>
      </c>
      <c r="H16" s="70" t="s">
        <v>25</v>
      </c>
      <c r="I16" s="70"/>
    </row>
    <row r="17" spans="1:9" ht="15" customHeight="1" thickTop="1" thickBot="1" x14ac:dyDescent="0.25">
      <c r="A17" s="71"/>
      <c r="B17" s="71" t="s">
        <v>26</v>
      </c>
      <c r="C17" s="180">
        <v>23</v>
      </c>
      <c r="D17" s="180">
        <v>18</v>
      </c>
      <c r="E17" s="180">
        <v>18</v>
      </c>
      <c r="F17" s="180">
        <v>26</v>
      </c>
      <c r="G17" s="180">
        <v>45</v>
      </c>
      <c r="H17" s="72" t="s">
        <v>27</v>
      </c>
      <c r="I17" s="72"/>
    </row>
    <row r="18" spans="1:9" ht="15" customHeight="1" thickTop="1" thickBot="1" x14ac:dyDescent="0.25">
      <c r="A18" s="69"/>
      <c r="B18" s="69" t="s">
        <v>28</v>
      </c>
      <c r="C18" s="181">
        <v>104</v>
      </c>
      <c r="D18" s="181">
        <v>147</v>
      </c>
      <c r="E18" s="181">
        <v>134</v>
      </c>
      <c r="F18" s="181">
        <v>123</v>
      </c>
      <c r="G18" s="181">
        <v>175</v>
      </c>
      <c r="H18" s="70" t="s">
        <v>29</v>
      </c>
      <c r="I18" s="70"/>
    </row>
    <row r="19" spans="1:9" ht="15" customHeight="1" thickTop="1" thickBot="1" x14ac:dyDescent="0.25">
      <c r="A19" s="71"/>
      <c r="B19" s="71" t="s">
        <v>448</v>
      </c>
      <c r="C19" s="180">
        <v>257</v>
      </c>
      <c r="D19" s="180">
        <v>269</v>
      </c>
      <c r="E19" s="180">
        <v>228</v>
      </c>
      <c r="F19" s="180">
        <v>228</v>
      </c>
      <c r="G19" s="180">
        <v>227</v>
      </c>
      <c r="H19" s="72" t="s">
        <v>31</v>
      </c>
      <c r="I19" s="72"/>
    </row>
    <row r="20" spans="1:9" ht="15" customHeight="1" thickTop="1" thickBot="1" x14ac:dyDescent="0.25">
      <c r="A20" s="69"/>
      <c r="B20" s="69" t="s">
        <v>32</v>
      </c>
      <c r="C20" s="181">
        <v>193</v>
      </c>
      <c r="D20" s="181">
        <v>207</v>
      </c>
      <c r="E20" s="181">
        <v>139</v>
      </c>
      <c r="F20" s="181">
        <v>154</v>
      </c>
      <c r="G20" s="181">
        <v>155</v>
      </c>
      <c r="H20" s="70" t="s">
        <v>33</v>
      </c>
      <c r="I20" s="70"/>
    </row>
    <row r="21" spans="1:9" ht="15" customHeight="1" thickTop="1" thickBot="1" x14ac:dyDescent="0.25">
      <c r="A21" s="71"/>
      <c r="B21" s="71" t="s">
        <v>34</v>
      </c>
      <c r="C21" s="180">
        <v>32</v>
      </c>
      <c r="D21" s="180">
        <v>56</v>
      </c>
      <c r="E21" s="180">
        <v>50</v>
      </c>
      <c r="F21" s="180">
        <v>66</v>
      </c>
      <c r="G21" s="180">
        <v>52</v>
      </c>
      <c r="H21" s="72" t="s">
        <v>35</v>
      </c>
      <c r="I21" s="72"/>
    </row>
    <row r="22" spans="1:9" ht="15" customHeight="1" thickTop="1" thickBot="1" x14ac:dyDescent="0.25">
      <c r="A22" s="69"/>
      <c r="B22" s="69" t="s">
        <v>36</v>
      </c>
      <c r="C22" s="181">
        <v>8</v>
      </c>
      <c r="D22" s="181">
        <v>10</v>
      </c>
      <c r="E22" s="181">
        <v>7</v>
      </c>
      <c r="F22" s="181">
        <v>9</v>
      </c>
      <c r="G22" s="181">
        <v>8</v>
      </c>
      <c r="H22" s="70" t="s">
        <v>37</v>
      </c>
      <c r="I22" s="70"/>
    </row>
    <row r="23" spans="1:9" ht="15" customHeight="1" thickTop="1" thickBot="1" x14ac:dyDescent="0.25">
      <c r="A23" s="71"/>
      <c r="B23" s="71" t="s">
        <v>38</v>
      </c>
      <c r="C23" s="180">
        <v>161</v>
      </c>
      <c r="D23" s="180">
        <v>156</v>
      </c>
      <c r="E23" s="180">
        <v>134</v>
      </c>
      <c r="F23" s="180">
        <v>153</v>
      </c>
      <c r="G23" s="180">
        <v>116</v>
      </c>
      <c r="H23" s="72" t="s">
        <v>39</v>
      </c>
      <c r="I23" s="72"/>
    </row>
    <row r="24" spans="1:9" ht="15" customHeight="1" thickTop="1" thickBot="1" x14ac:dyDescent="0.25">
      <c r="A24" s="69"/>
      <c r="B24" s="69" t="s">
        <v>40</v>
      </c>
      <c r="C24" s="181">
        <v>44</v>
      </c>
      <c r="D24" s="181">
        <v>21</v>
      </c>
      <c r="E24" s="181">
        <v>29</v>
      </c>
      <c r="F24" s="181">
        <v>29</v>
      </c>
      <c r="G24" s="181">
        <v>23</v>
      </c>
      <c r="H24" s="70" t="s">
        <v>41</v>
      </c>
      <c r="I24" s="70"/>
    </row>
    <row r="25" spans="1:9" ht="15" customHeight="1" thickTop="1" thickBot="1" x14ac:dyDescent="0.25">
      <c r="A25" s="71"/>
      <c r="B25" s="71" t="s">
        <v>42</v>
      </c>
      <c r="C25" s="180">
        <v>149</v>
      </c>
      <c r="D25" s="180">
        <v>136</v>
      </c>
      <c r="E25" s="180">
        <v>116</v>
      </c>
      <c r="F25" s="180">
        <v>143</v>
      </c>
      <c r="G25" s="180">
        <v>143</v>
      </c>
      <c r="H25" s="72" t="s">
        <v>43</v>
      </c>
      <c r="I25" s="72"/>
    </row>
    <row r="26" spans="1:9" ht="15" customHeight="1" thickTop="1" thickBot="1" x14ac:dyDescent="0.25">
      <c r="A26" s="69"/>
      <c r="B26" s="69" t="s">
        <v>44</v>
      </c>
      <c r="C26" s="181">
        <v>130</v>
      </c>
      <c r="D26" s="181">
        <v>122</v>
      </c>
      <c r="E26" s="181">
        <v>208</v>
      </c>
      <c r="F26" s="181">
        <v>123</v>
      </c>
      <c r="G26" s="181">
        <v>121</v>
      </c>
      <c r="H26" s="70" t="s">
        <v>45</v>
      </c>
      <c r="I26" s="70"/>
    </row>
    <row r="27" spans="1:9" ht="15" customHeight="1" thickTop="1" thickBot="1" x14ac:dyDescent="0.25">
      <c r="A27" s="71"/>
      <c r="B27" s="71" t="s">
        <v>46</v>
      </c>
      <c r="C27" s="180">
        <v>85</v>
      </c>
      <c r="D27" s="180">
        <v>122</v>
      </c>
      <c r="E27" s="180">
        <v>69</v>
      </c>
      <c r="F27" s="180">
        <v>65</v>
      </c>
      <c r="G27" s="180">
        <v>69</v>
      </c>
      <c r="H27" s="72" t="s">
        <v>47</v>
      </c>
      <c r="I27" s="72"/>
    </row>
    <row r="28" spans="1:9" ht="15" customHeight="1" thickTop="1" thickBot="1" x14ac:dyDescent="0.25">
      <c r="A28" s="69"/>
      <c r="B28" s="69" t="s">
        <v>48</v>
      </c>
      <c r="C28" s="181">
        <v>122</v>
      </c>
      <c r="D28" s="181">
        <v>179</v>
      </c>
      <c r="E28" s="181">
        <v>114</v>
      </c>
      <c r="F28" s="181">
        <v>120</v>
      </c>
      <c r="G28" s="181">
        <v>70</v>
      </c>
      <c r="H28" s="70" t="s">
        <v>49</v>
      </c>
      <c r="I28" s="70"/>
    </row>
    <row r="29" spans="1:9" ht="15" customHeight="1" thickTop="1" thickBot="1" x14ac:dyDescent="0.25">
      <c r="A29" s="71"/>
      <c r="B29" s="71" t="s">
        <v>50</v>
      </c>
      <c r="C29" s="180">
        <v>28</v>
      </c>
      <c r="D29" s="180">
        <v>15</v>
      </c>
      <c r="E29" s="180">
        <v>9</v>
      </c>
      <c r="F29" s="180">
        <v>7</v>
      </c>
      <c r="G29" s="180">
        <v>9</v>
      </c>
      <c r="H29" s="72" t="s">
        <v>51</v>
      </c>
      <c r="I29" s="72"/>
    </row>
    <row r="30" spans="1:9" ht="15" customHeight="1" thickTop="1" thickBot="1" x14ac:dyDescent="0.25">
      <c r="A30" s="69"/>
      <c r="B30" s="69" t="s">
        <v>52</v>
      </c>
      <c r="C30" s="181">
        <v>33</v>
      </c>
      <c r="D30" s="181">
        <v>25</v>
      </c>
      <c r="E30" s="181">
        <v>29</v>
      </c>
      <c r="F30" s="181">
        <v>21</v>
      </c>
      <c r="G30" s="181">
        <v>33</v>
      </c>
      <c r="H30" s="70" t="s">
        <v>53</v>
      </c>
      <c r="I30" s="70"/>
    </row>
    <row r="31" spans="1:9" ht="15" customHeight="1" thickTop="1" thickBot="1" x14ac:dyDescent="0.25">
      <c r="A31" s="71"/>
      <c r="B31" s="71" t="s">
        <v>54</v>
      </c>
      <c r="C31" s="180">
        <v>36</v>
      </c>
      <c r="D31" s="180">
        <v>14</v>
      </c>
      <c r="E31" s="180">
        <v>11</v>
      </c>
      <c r="F31" s="180">
        <v>15</v>
      </c>
      <c r="G31" s="180">
        <v>12</v>
      </c>
      <c r="H31" s="72" t="s">
        <v>55</v>
      </c>
      <c r="I31" s="72"/>
    </row>
    <row r="32" spans="1:9" ht="15" customHeight="1" thickTop="1" thickBot="1" x14ac:dyDescent="0.25">
      <c r="A32" s="69"/>
      <c r="B32" s="69" t="s">
        <v>56</v>
      </c>
      <c r="C32" s="181">
        <v>37</v>
      </c>
      <c r="D32" s="181">
        <v>48</v>
      </c>
      <c r="E32" s="181">
        <v>31</v>
      </c>
      <c r="F32" s="181">
        <v>34</v>
      </c>
      <c r="G32" s="181">
        <v>51</v>
      </c>
      <c r="H32" s="70" t="s">
        <v>57</v>
      </c>
      <c r="I32" s="70"/>
    </row>
    <row r="33" spans="1:9" ht="15" customHeight="1" thickTop="1" thickBot="1" x14ac:dyDescent="0.25">
      <c r="A33" s="71"/>
      <c r="B33" s="71" t="s">
        <v>58</v>
      </c>
      <c r="C33" s="180">
        <v>61</v>
      </c>
      <c r="D33" s="180">
        <v>48</v>
      </c>
      <c r="E33" s="180">
        <v>36</v>
      </c>
      <c r="F33" s="180">
        <v>34</v>
      </c>
      <c r="G33" s="180">
        <v>31</v>
      </c>
      <c r="H33" s="72" t="s">
        <v>59</v>
      </c>
      <c r="I33" s="72"/>
    </row>
    <row r="34" spans="1:9" ht="15" customHeight="1" thickTop="1" thickBot="1" x14ac:dyDescent="0.25">
      <c r="A34" s="69"/>
      <c r="B34" s="69" t="s">
        <v>60</v>
      </c>
      <c r="C34" s="181">
        <v>3</v>
      </c>
      <c r="D34" s="181">
        <v>3</v>
      </c>
      <c r="E34" s="181">
        <v>3</v>
      </c>
      <c r="F34" s="181">
        <v>3</v>
      </c>
      <c r="G34" s="181">
        <v>29</v>
      </c>
      <c r="H34" s="70" t="s">
        <v>61</v>
      </c>
      <c r="I34" s="70"/>
    </row>
    <row r="35" spans="1:9" ht="15" customHeight="1" thickTop="1" thickBot="1" x14ac:dyDescent="0.25">
      <c r="A35" s="71"/>
      <c r="B35" s="71" t="s">
        <v>62</v>
      </c>
      <c r="C35" s="180">
        <v>15</v>
      </c>
      <c r="D35" s="180">
        <v>7</v>
      </c>
      <c r="E35" s="180">
        <v>8</v>
      </c>
      <c r="F35" s="180">
        <v>11</v>
      </c>
      <c r="G35" s="180">
        <v>18</v>
      </c>
      <c r="H35" s="72" t="s">
        <v>63</v>
      </c>
      <c r="I35" s="72"/>
    </row>
    <row r="36" spans="1:9" ht="15" customHeight="1" thickTop="1" thickBot="1" x14ac:dyDescent="0.25">
      <c r="A36" s="69"/>
      <c r="B36" s="69" t="s">
        <v>64</v>
      </c>
      <c r="C36" s="181">
        <v>10</v>
      </c>
      <c r="D36" s="181">
        <v>6</v>
      </c>
      <c r="E36" s="181">
        <v>10</v>
      </c>
      <c r="F36" s="181">
        <v>7</v>
      </c>
      <c r="G36" s="181">
        <v>9</v>
      </c>
      <c r="H36" s="70" t="s">
        <v>65</v>
      </c>
      <c r="I36" s="70"/>
    </row>
    <row r="37" spans="1:9" ht="15" customHeight="1" thickTop="1" thickBot="1" x14ac:dyDescent="0.25">
      <c r="A37" s="71"/>
      <c r="B37" s="71" t="s">
        <v>66</v>
      </c>
      <c r="C37" s="180">
        <v>3</v>
      </c>
      <c r="D37" s="180">
        <v>7</v>
      </c>
      <c r="E37" s="180">
        <v>7</v>
      </c>
      <c r="F37" s="180">
        <v>10</v>
      </c>
      <c r="G37" s="180">
        <v>2</v>
      </c>
      <c r="H37" s="72" t="s">
        <v>67</v>
      </c>
      <c r="I37" s="72"/>
    </row>
    <row r="38" spans="1:9" ht="15" customHeight="1" thickTop="1" thickBot="1" x14ac:dyDescent="0.25">
      <c r="A38" s="69"/>
      <c r="B38" s="69" t="s">
        <v>68</v>
      </c>
      <c r="C38" s="181">
        <v>467</v>
      </c>
      <c r="D38" s="181">
        <v>340</v>
      </c>
      <c r="E38" s="181">
        <v>379</v>
      </c>
      <c r="F38" s="181">
        <v>398</v>
      </c>
      <c r="G38" s="181">
        <v>451</v>
      </c>
      <c r="H38" s="70" t="s">
        <v>69</v>
      </c>
      <c r="I38" s="70"/>
    </row>
    <row r="39" spans="1:9" ht="21.2" customHeight="1" thickTop="1" thickBot="1" x14ac:dyDescent="0.25">
      <c r="A39" s="385" t="s">
        <v>70</v>
      </c>
      <c r="B39" s="385"/>
      <c r="C39" s="190">
        <f>SUM(C40:C48)</f>
        <v>2496</v>
      </c>
      <c r="D39" s="190">
        <f>SUM(D40:D48)</f>
        <v>2492</v>
      </c>
      <c r="E39" s="190">
        <v>2652</v>
      </c>
      <c r="F39" s="190">
        <f>F40+F41+F42+F43+F44+F45+F46+F47+F48</f>
        <v>2571</v>
      </c>
      <c r="G39" s="190">
        <f>SUM(G40:G48)</f>
        <v>2503</v>
      </c>
      <c r="H39" s="386" t="s">
        <v>192</v>
      </c>
      <c r="I39" s="386"/>
    </row>
    <row r="40" spans="1:9" ht="15" customHeight="1" thickTop="1" thickBot="1" x14ac:dyDescent="0.25">
      <c r="A40" s="69"/>
      <c r="B40" s="69" t="s">
        <v>71</v>
      </c>
      <c r="C40" s="181">
        <v>82</v>
      </c>
      <c r="D40" s="181">
        <v>103</v>
      </c>
      <c r="E40" s="181">
        <v>124</v>
      </c>
      <c r="F40" s="181">
        <v>116</v>
      </c>
      <c r="G40" s="181">
        <v>37</v>
      </c>
      <c r="H40" s="70" t="s">
        <v>72</v>
      </c>
      <c r="I40" s="70"/>
    </row>
    <row r="41" spans="1:9" ht="15" customHeight="1" thickTop="1" thickBot="1" x14ac:dyDescent="0.25">
      <c r="A41" s="71"/>
      <c r="B41" s="71" t="s">
        <v>73</v>
      </c>
      <c r="C41" s="180">
        <v>11</v>
      </c>
      <c r="D41" s="180">
        <v>1</v>
      </c>
      <c r="E41" s="180">
        <v>1</v>
      </c>
      <c r="F41" s="180">
        <v>1</v>
      </c>
      <c r="G41" s="180">
        <v>0</v>
      </c>
      <c r="H41" s="72" t="s">
        <v>74</v>
      </c>
      <c r="I41" s="72"/>
    </row>
    <row r="42" spans="1:9" ht="15" customHeight="1" thickTop="1" thickBot="1" x14ac:dyDescent="0.25">
      <c r="A42" s="69"/>
      <c r="B42" s="69" t="s">
        <v>75</v>
      </c>
      <c r="C42" s="181">
        <v>6</v>
      </c>
      <c r="D42" s="181">
        <v>3</v>
      </c>
      <c r="E42" s="181">
        <v>4</v>
      </c>
      <c r="F42" s="181">
        <v>8</v>
      </c>
      <c r="G42" s="181">
        <v>2</v>
      </c>
      <c r="H42" s="70" t="s">
        <v>76</v>
      </c>
      <c r="I42" s="70"/>
    </row>
    <row r="43" spans="1:9" ht="15" customHeight="1" thickTop="1" thickBot="1" x14ac:dyDescent="0.25">
      <c r="A43" s="71"/>
      <c r="B43" s="71" t="s">
        <v>77</v>
      </c>
      <c r="C43" s="180">
        <v>8</v>
      </c>
      <c r="D43" s="180">
        <v>6</v>
      </c>
      <c r="E43" s="180">
        <v>6</v>
      </c>
      <c r="F43" s="180">
        <v>6</v>
      </c>
      <c r="G43" s="180">
        <v>3</v>
      </c>
      <c r="H43" s="72" t="s">
        <v>78</v>
      </c>
      <c r="I43" s="72"/>
    </row>
    <row r="44" spans="1:9" ht="15" customHeight="1" thickTop="1" thickBot="1" x14ac:dyDescent="0.25">
      <c r="A44" s="69"/>
      <c r="B44" s="69" t="s">
        <v>79</v>
      </c>
      <c r="C44" s="181">
        <v>8</v>
      </c>
      <c r="D44" s="181">
        <v>5</v>
      </c>
      <c r="E44" s="181">
        <v>13</v>
      </c>
      <c r="F44" s="181">
        <v>8</v>
      </c>
      <c r="G44" s="181">
        <v>3</v>
      </c>
      <c r="H44" s="70" t="s">
        <v>80</v>
      </c>
      <c r="I44" s="70"/>
    </row>
    <row r="45" spans="1:9" ht="15" customHeight="1" thickTop="1" thickBot="1" x14ac:dyDescent="0.25">
      <c r="A45" s="71"/>
      <c r="B45" s="71" t="s">
        <v>81</v>
      </c>
      <c r="C45" s="180">
        <v>11</v>
      </c>
      <c r="D45" s="180">
        <v>5</v>
      </c>
      <c r="E45" s="180">
        <v>15</v>
      </c>
      <c r="F45" s="180">
        <v>7</v>
      </c>
      <c r="G45" s="180">
        <v>7</v>
      </c>
      <c r="H45" s="72" t="s">
        <v>82</v>
      </c>
      <c r="I45" s="72"/>
    </row>
    <row r="46" spans="1:9" ht="15" customHeight="1" thickTop="1" thickBot="1" x14ac:dyDescent="0.25">
      <c r="A46" s="69"/>
      <c r="B46" s="69" t="s">
        <v>83</v>
      </c>
      <c r="C46" s="181">
        <v>2290</v>
      </c>
      <c r="D46" s="181">
        <v>2300</v>
      </c>
      <c r="E46" s="181">
        <v>2406</v>
      </c>
      <c r="F46" s="181">
        <v>2341</v>
      </c>
      <c r="G46" s="181">
        <v>2418</v>
      </c>
      <c r="H46" s="70" t="s">
        <v>7</v>
      </c>
      <c r="I46" s="70"/>
    </row>
    <row r="47" spans="1:9" ht="15" customHeight="1" thickTop="1" thickBot="1" x14ac:dyDescent="0.25">
      <c r="A47" s="71"/>
      <c r="B47" s="71" t="s">
        <v>398</v>
      </c>
      <c r="C47" s="180">
        <v>32</v>
      </c>
      <c r="D47" s="180">
        <v>19</v>
      </c>
      <c r="E47" s="180">
        <v>16</v>
      </c>
      <c r="F47" s="180">
        <v>20</v>
      </c>
      <c r="G47" s="180">
        <v>6</v>
      </c>
      <c r="H47" s="72" t="s">
        <v>84</v>
      </c>
      <c r="I47" s="72"/>
    </row>
    <row r="48" spans="1:9" ht="15" customHeight="1" thickTop="1" x14ac:dyDescent="0.2">
      <c r="A48" s="73"/>
      <c r="B48" s="73" t="s">
        <v>85</v>
      </c>
      <c r="C48" s="191">
        <v>48</v>
      </c>
      <c r="D48" s="191">
        <v>50</v>
      </c>
      <c r="E48" s="191">
        <v>67</v>
      </c>
      <c r="F48" s="191">
        <v>64</v>
      </c>
      <c r="G48" s="191">
        <v>27</v>
      </c>
      <c r="H48" s="74" t="s">
        <v>69</v>
      </c>
      <c r="I48" s="74"/>
    </row>
    <row r="49" spans="1:75" ht="22.5" customHeight="1" x14ac:dyDescent="0.2">
      <c r="A49" s="381" t="s">
        <v>9</v>
      </c>
      <c r="B49" s="381"/>
      <c r="C49" s="176">
        <f>C39+C8+C13+C14</f>
        <v>11379</v>
      </c>
      <c r="D49" s="176">
        <f>D39+D8+D13+D14</f>
        <v>11805</v>
      </c>
      <c r="E49" s="176">
        <f>E39+E8+E13+E14</f>
        <v>11021</v>
      </c>
      <c r="F49" s="176">
        <f>F39+F8+F13+F14</f>
        <v>11590</v>
      </c>
      <c r="G49" s="176">
        <f>G39+G8+G13+G14</f>
        <v>13203</v>
      </c>
      <c r="H49" s="382" t="s">
        <v>130</v>
      </c>
      <c r="I49" s="382"/>
    </row>
    <row r="50" spans="1:75" ht="11.1" customHeight="1" x14ac:dyDescent="0.2">
      <c r="A50" s="120"/>
      <c r="B50" s="120"/>
      <c r="C50" s="121"/>
      <c r="D50" s="121"/>
      <c r="E50" s="121"/>
      <c r="F50" s="121"/>
      <c r="G50" s="121"/>
      <c r="H50" s="121"/>
      <c r="I50" s="121"/>
    </row>
    <row r="51" spans="1:75" ht="11.1" customHeight="1" x14ac:dyDescent="0.2">
      <c r="A51" s="120"/>
      <c r="B51" s="120"/>
      <c r="C51" s="121"/>
      <c r="D51" s="121"/>
      <c r="E51" s="121"/>
      <c r="F51" s="121"/>
      <c r="G51" s="121"/>
      <c r="H51" s="121"/>
      <c r="I51" s="121"/>
    </row>
    <row r="53" spans="1:75" ht="16.899999999999999" customHeight="1" x14ac:dyDescent="0.2">
      <c r="A53" s="5"/>
      <c r="B53" s="5"/>
      <c r="C53" s="126"/>
      <c r="D53" s="126"/>
      <c r="E53" s="126"/>
      <c r="F53" s="126"/>
      <c r="G53" s="126"/>
      <c r="H53" s="54"/>
      <c r="I53" s="54"/>
      <c r="BU53" s="5"/>
      <c r="BV53" s="5"/>
      <c r="BW53" s="5"/>
    </row>
    <row r="54" spans="1:75" x14ac:dyDescent="0.2">
      <c r="A54" s="5"/>
      <c r="B54" s="50"/>
      <c r="C54" s="126"/>
      <c r="D54" s="126"/>
      <c r="E54" s="126"/>
      <c r="F54" s="126"/>
      <c r="G54" s="126"/>
      <c r="H54" s="54"/>
      <c r="I54" s="54"/>
      <c r="BU54" s="5"/>
      <c r="BV54" s="5"/>
      <c r="BW54" s="5"/>
    </row>
    <row r="55" spans="1:75" x14ac:dyDescent="0.2">
      <c r="A55" s="5"/>
      <c r="B55" s="50"/>
      <c r="C55" s="126"/>
      <c r="D55" s="126"/>
      <c r="E55" s="126"/>
      <c r="F55" s="126"/>
      <c r="G55" s="126"/>
      <c r="H55" s="54"/>
      <c r="I55" s="54"/>
      <c r="BU55" s="5"/>
      <c r="BV55" s="5"/>
      <c r="BW55" s="5"/>
    </row>
    <row r="56" spans="1:75" x14ac:dyDescent="0.2">
      <c r="A56" s="5"/>
      <c r="B56" s="50"/>
      <c r="C56" s="126"/>
      <c r="D56" s="126"/>
      <c r="E56" s="126"/>
      <c r="F56" s="126"/>
      <c r="G56" s="126"/>
      <c r="H56" s="54"/>
      <c r="I56" s="54"/>
      <c r="BU56" s="5"/>
      <c r="BV56" s="5"/>
      <c r="BW56" s="5"/>
    </row>
    <row r="57" spans="1:75" x14ac:dyDescent="0.2">
      <c r="A57" s="5"/>
      <c r="B57" s="50"/>
      <c r="C57" s="126"/>
      <c r="D57" s="126"/>
      <c r="E57" s="126"/>
      <c r="F57" s="126"/>
      <c r="G57" s="126"/>
      <c r="H57" s="54"/>
      <c r="I57" s="54"/>
      <c r="BU57" s="5"/>
      <c r="BV57" s="5"/>
      <c r="BW57" s="5"/>
    </row>
    <row r="58" spans="1:75" x14ac:dyDescent="0.2">
      <c r="A58" s="5"/>
      <c r="B58" s="50"/>
      <c r="C58" s="126"/>
      <c r="D58" s="126"/>
      <c r="E58" s="126"/>
      <c r="F58" s="126"/>
      <c r="G58" s="126"/>
      <c r="H58" s="54"/>
      <c r="I58" s="54"/>
      <c r="BU58" s="5"/>
      <c r="BV58" s="5"/>
      <c r="BW58" s="5"/>
    </row>
    <row r="59" spans="1:75" x14ac:dyDescent="0.2">
      <c r="A59" s="5"/>
      <c r="B59" s="5"/>
      <c r="C59" s="126"/>
      <c r="D59" s="126"/>
      <c r="E59" s="126"/>
      <c r="F59" s="126"/>
      <c r="G59" s="126"/>
      <c r="H59" s="54"/>
      <c r="I59" s="54"/>
      <c r="BU59" s="5"/>
      <c r="BV59" s="5"/>
      <c r="BW59" s="5"/>
    </row>
    <row r="60" spans="1:75" x14ac:dyDescent="0.2">
      <c r="A60" s="5"/>
      <c r="B60" s="5"/>
      <c r="C60" s="125"/>
      <c r="D60" s="125"/>
      <c r="E60" s="125"/>
      <c r="F60" s="125"/>
      <c r="G60" s="125"/>
      <c r="H60" s="125"/>
      <c r="I60" s="124"/>
      <c r="J60" s="126"/>
    </row>
  </sheetData>
  <mergeCells count="21">
    <mergeCell ref="A1:I1"/>
    <mergeCell ref="A3:I3"/>
    <mergeCell ref="A4:I4"/>
    <mergeCell ref="A49:B49"/>
    <mergeCell ref="H49:I49"/>
    <mergeCell ref="H14:I14"/>
    <mergeCell ref="A14:B14"/>
    <mergeCell ref="A39:B39"/>
    <mergeCell ref="H39:I39"/>
    <mergeCell ref="A2:I2"/>
    <mergeCell ref="A8:B8"/>
    <mergeCell ref="H13:I13"/>
    <mergeCell ref="H6:I7"/>
    <mergeCell ref="A13:B13"/>
    <mergeCell ref="A6:B7"/>
    <mergeCell ref="H8:I8"/>
    <mergeCell ref="C6:C7"/>
    <mergeCell ref="D6:D7"/>
    <mergeCell ref="E6:E7"/>
    <mergeCell ref="F6:F7"/>
    <mergeCell ref="G6:G7"/>
  </mergeCells>
  <phoneticPr fontId="0" type="noConversion"/>
  <printOptions horizontalCentered="1" verticalCentered="1"/>
  <pageMargins left="0" right="0" top="0" bottom="0" header="7.874015748031496E-2" footer="0.59055118110236227"/>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3"/>
  <sheetViews>
    <sheetView showGridLines="0" rightToLeft="1" tabSelected="1" view="pageBreakPreview" zoomScale="90" zoomScaleSheetLayoutView="90" workbookViewId="0">
      <selection activeCell="L4" sqref="L4"/>
    </sheetView>
  </sheetViews>
  <sheetFormatPr defaultColWidth="10.7109375" defaultRowHeight="14.25" x14ac:dyDescent="0.2"/>
  <cols>
    <col min="1" max="1" width="9.42578125" style="6" bestFit="1" customWidth="1"/>
    <col min="2" max="2" width="10.140625" style="6" bestFit="1" customWidth="1"/>
    <col min="3" max="3" width="6.7109375" style="7" bestFit="1" customWidth="1"/>
    <col min="4" max="4" width="9.7109375" style="7" customWidth="1"/>
    <col min="5" max="10" width="9.7109375" style="16" customWidth="1"/>
    <col min="11" max="12" width="9.7109375" style="6" customWidth="1"/>
    <col min="13" max="16384" width="10.7109375" style="1"/>
  </cols>
  <sheetData>
    <row r="1" spans="1:14" s="27" customFormat="1" ht="23.25" customHeight="1" x14ac:dyDescent="0.2">
      <c r="A1" s="394"/>
      <c r="B1" s="394"/>
      <c r="C1" s="394"/>
      <c r="D1" s="394"/>
      <c r="E1" s="394"/>
      <c r="F1" s="394"/>
      <c r="G1" s="394"/>
      <c r="H1" s="394"/>
      <c r="I1" s="394"/>
      <c r="J1" s="394"/>
      <c r="K1" s="394"/>
      <c r="L1" s="394"/>
      <c r="M1" s="26"/>
      <c r="N1" s="26"/>
    </row>
    <row r="2" spans="1:14" s="5" customFormat="1" ht="22.15" customHeight="1" x14ac:dyDescent="0.2">
      <c r="A2" s="395" t="s">
        <v>11</v>
      </c>
      <c r="B2" s="395"/>
      <c r="C2" s="395"/>
      <c r="D2" s="395"/>
      <c r="E2" s="395"/>
      <c r="F2" s="395"/>
      <c r="G2" s="395"/>
      <c r="H2" s="395"/>
      <c r="I2" s="395"/>
      <c r="J2" s="395"/>
      <c r="K2" s="395"/>
      <c r="L2" s="395"/>
    </row>
    <row r="3" spans="1:14" s="5" customFormat="1" ht="14.25" customHeight="1" x14ac:dyDescent="0.2">
      <c r="A3" s="396">
        <v>2018</v>
      </c>
      <c r="B3" s="396"/>
      <c r="C3" s="396"/>
      <c r="D3" s="396"/>
      <c r="E3" s="396"/>
      <c r="F3" s="396"/>
      <c r="G3" s="396"/>
      <c r="H3" s="396"/>
      <c r="I3" s="396"/>
      <c r="J3" s="396"/>
      <c r="K3" s="396"/>
      <c r="L3" s="396"/>
      <c r="M3" s="31"/>
    </row>
    <row r="4" spans="1:14" s="5" customFormat="1" ht="22.15" customHeight="1" x14ac:dyDescent="0.2">
      <c r="A4" s="78" t="s">
        <v>12</v>
      </c>
      <c r="B4" s="78"/>
      <c r="C4" s="78"/>
      <c r="D4" s="78"/>
      <c r="E4" s="78"/>
      <c r="F4" s="78"/>
      <c r="G4" s="78"/>
      <c r="H4" s="78"/>
      <c r="I4" s="78"/>
      <c r="J4" s="78"/>
      <c r="K4" s="78"/>
      <c r="L4" s="78"/>
    </row>
    <row r="5" spans="1:14" s="5" customFormat="1" ht="12.75" customHeight="1" x14ac:dyDescent="0.2">
      <c r="A5" s="397">
        <v>2018</v>
      </c>
      <c r="B5" s="397"/>
      <c r="C5" s="397"/>
      <c r="D5" s="397"/>
      <c r="E5" s="397"/>
      <c r="F5" s="397"/>
      <c r="G5" s="397"/>
      <c r="H5" s="397"/>
      <c r="I5" s="397"/>
      <c r="J5" s="397"/>
      <c r="K5" s="397"/>
      <c r="L5" s="397"/>
    </row>
    <row r="6" spans="1:14" x14ac:dyDescent="0.2">
      <c r="A6" s="79"/>
      <c r="B6" s="79"/>
      <c r="C6" s="80"/>
      <c r="D6" s="80"/>
      <c r="E6" s="81"/>
      <c r="F6" s="81"/>
      <c r="G6" s="81"/>
      <c r="H6" s="81"/>
      <c r="I6" s="81"/>
      <c r="J6" s="81"/>
      <c r="K6" s="79"/>
      <c r="L6" s="79"/>
    </row>
    <row r="7" spans="1:14" x14ac:dyDescent="0.2">
      <c r="A7" s="79"/>
      <c r="B7" s="79"/>
      <c r="C7" s="80"/>
      <c r="D7" s="80"/>
      <c r="E7" s="81"/>
      <c r="F7" s="81"/>
      <c r="G7" s="81"/>
      <c r="H7" s="81"/>
      <c r="I7" s="81"/>
      <c r="J7" s="81"/>
      <c r="K7" s="79"/>
      <c r="L7" s="79"/>
    </row>
    <row r="8" spans="1:14" x14ac:dyDescent="0.2">
      <c r="A8" s="79"/>
      <c r="B8" s="79"/>
      <c r="C8" s="80"/>
      <c r="D8" s="80"/>
      <c r="E8" s="81"/>
      <c r="F8" s="81"/>
      <c r="G8" s="81"/>
      <c r="H8" s="81"/>
      <c r="I8" s="81"/>
      <c r="J8" s="81"/>
      <c r="K8" s="79"/>
      <c r="L8" s="79"/>
    </row>
    <row r="9" spans="1:14" x14ac:dyDescent="0.2">
      <c r="A9" s="79"/>
      <c r="B9" s="79"/>
      <c r="C9" s="80"/>
      <c r="D9" s="80"/>
      <c r="E9" s="81"/>
      <c r="F9" s="81"/>
      <c r="G9" s="81"/>
      <c r="H9" s="81"/>
      <c r="I9" s="81"/>
      <c r="J9" s="81"/>
      <c r="K9" s="79"/>
      <c r="L9" s="79"/>
    </row>
    <row r="10" spans="1:14" x14ac:dyDescent="0.2">
      <c r="A10" s="79"/>
      <c r="B10" s="79"/>
      <c r="C10" s="80"/>
      <c r="D10" s="80"/>
      <c r="E10" s="81"/>
      <c r="F10" s="81"/>
      <c r="G10" s="81"/>
      <c r="H10" s="81"/>
      <c r="I10" s="81"/>
      <c r="J10" s="81"/>
      <c r="K10" s="79"/>
      <c r="L10" s="79"/>
    </row>
    <row r="11" spans="1:14" x14ac:dyDescent="0.2">
      <c r="A11" s="79"/>
      <c r="B11" s="79"/>
      <c r="C11" s="80"/>
      <c r="D11" s="80"/>
      <c r="E11" s="81"/>
      <c r="F11" s="81"/>
      <c r="G11" s="81"/>
      <c r="H11" s="81"/>
      <c r="I11" s="81"/>
      <c r="J11" s="81"/>
      <c r="K11" s="79"/>
      <c r="L11" s="79"/>
    </row>
    <row r="12" spans="1:14" x14ac:dyDescent="0.2">
      <c r="A12" s="79"/>
      <c r="B12" s="79"/>
      <c r="C12" s="80"/>
      <c r="D12" s="80"/>
      <c r="E12" s="81"/>
      <c r="F12" s="81"/>
      <c r="G12" s="81"/>
      <c r="H12" s="81"/>
      <c r="I12" s="81"/>
      <c r="J12" s="81"/>
      <c r="K12" s="79"/>
      <c r="L12" s="79"/>
    </row>
    <row r="13" spans="1:14" x14ac:dyDescent="0.2">
      <c r="A13" s="79"/>
      <c r="B13" s="79"/>
      <c r="C13" s="80"/>
      <c r="D13" s="80"/>
      <c r="E13" s="81"/>
      <c r="F13" s="81"/>
      <c r="G13" s="81"/>
      <c r="H13" s="81"/>
      <c r="I13" s="81"/>
      <c r="J13" s="81"/>
      <c r="K13" s="79"/>
      <c r="L13" s="79"/>
    </row>
    <row r="14" spans="1:14" x14ac:dyDescent="0.2">
      <c r="A14" s="79"/>
      <c r="B14" s="79"/>
      <c r="C14" s="80"/>
      <c r="D14" s="80"/>
      <c r="E14" s="81"/>
      <c r="F14" s="81"/>
      <c r="G14" s="81"/>
      <c r="H14" s="81"/>
      <c r="I14" s="81"/>
      <c r="J14" s="81"/>
      <c r="K14" s="79"/>
      <c r="L14" s="79"/>
    </row>
    <row r="15" spans="1:14" x14ac:dyDescent="0.2">
      <c r="A15" s="79"/>
      <c r="B15" s="79"/>
      <c r="C15" s="80"/>
      <c r="D15" s="80"/>
      <c r="E15" s="81"/>
      <c r="F15" s="81"/>
      <c r="G15" s="81"/>
      <c r="H15" s="81"/>
      <c r="I15" s="81"/>
      <c r="J15" s="81"/>
      <c r="K15" s="79"/>
      <c r="L15" s="79"/>
    </row>
    <row r="16" spans="1:14" x14ac:dyDescent="0.2">
      <c r="A16" s="79"/>
      <c r="B16" s="79"/>
      <c r="C16" s="80"/>
      <c r="D16" s="80"/>
      <c r="E16" s="81"/>
      <c r="F16" s="81"/>
      <c r="G16" s="81"/>
      <c r="H16" s="81"/>
      <c r="I16" s="81"/>
      <c r="J16" s="81"/>
      <c r="K16" s="79"/>
      <c r="L16" s="79"/>
    </row>
    <row r="17" spans="1:12" x14ac:dyDescent="0.2">
      <c r="A17" s="79"/>
      <c r="B17" s="79"/>
      <c r="C17" s="80"/>
      <c r="D17" s="80"/>
      <c r="E17" s="81"/>
      <c r="F17" s="81"/>
      <c r="G17" s="81"/>
      <c r="H17" s="81"/>
      <c r="I17" s="81"/>
      <c r="J17" s="81"/>
      <c r="K17" s="79"/>
      <c r="L17" s="79"/>
    </row>
    <row r="18" spans="1:12" x14ac:dyDescent="0.2">
      <c r="A18" s="79"/>
      <c r="B18" s="79"/>
      <c r="C18" s="80"/>
      <c r="D18" s="80"/>
      <c r="E18" s="81"/>
      <c r="F18" s="81"/>
      <c r="G18" s="81"/>
      <c r="H18" s="81"/>
      <c r="I18" s="81"/>
      <c r="J18" s="81"/>
      <c r="K18" s="79"/>
      <c r="L18" s="79"/>
    </row>
    <row r="19" spans="1:12" x14ac:dyDescent="0.2">
      <c r="A19" s="79"/>
      <c r="B19" s="79"/>
      <c r="C19" s="80"/>
      <c r="D19" s="80"/>
      <c r="E19" s="81"/>
      <c r="F19" s="81"/>
      <c r="G19" s="81"/>
      <c r="H19" s="81"/>
      <c r="I19" s="81"/>
      <c r="J19" s="81"/>
      <c r="K19" s="79"/>
      <c r="L19" s="79"/>
    </row>
    <row r="20" spans="1:12" x14ac:dyDescent="0.2">
      <c r="A20" s="79"/>
      <c r="B20" s="79"/>
      <c r="C20" s="80"/>
      <c r="D20" s="80"/>
      <c r="E20" s="81"/>
      <c r="F20" s="81"/>
      <c r="G20" s="81"/>
      <c r="H20" s="81"/>
      <c r="I20" s="81"/>
      <c r="J20" s="81"/>
      <c r="K20" s="79"/>
      <c r="L20" s="79"/>
    </row>
    <row r="21" spans="1:12" x14ac:dyDescent="0.2">
      <c r="A21" s="79"/>
      <c r="B21" s="79"/>
      <c r="C21" s="80"/>
      <c r="D21" s="80"/>
      <c r="E21" s="81"/>
      <c r="F21" s="81"/>
      <c r="G21" s="81"/>
      <c r="H21" s="81"/>
      <c r="I21" s="81"/>
      <c r="J21" s="81"/>
      <c r="K21" s="79"/>
      <c r="L21" s="79"/>
    </row>
    <row r="22" spans="1:12" x14ac:dyDescent="0.2">
      <c r="A22" s="79"/>
      <c r="B22" s="79"/>
      <c r="C22" s="80"/>
      <c r="D22" s="80"/>
      <c r="E22" s="81"/>
      <c r="F22" s="81"/>
      <c r="G22" s="81"/>
      <c r="H22" s="81"/>
      <c r="I22" s="81"/>
      <c r="J22" s="81"/>
      <c r="K22" s="79"/>
      <c r="L22" s="79"/>
    </row>
    <row r="23" spans="1:12" x14ac:dyDescent="0.2">
      <c r="A23" s="79"/>
      <c r="B23" s="79"/>
      <c r="C23" s="80"/>
      <c r="D23" s="80"/>
      <c r="E23" s="81"/>
      <c r="F23" s="81"/>
      <c r="G23" s="81"/>
      <c r="H23" s="81"/>
      <c r="I23" s="81"/>
      <c r="J23" s="81"/>
      <c r="K23" s="79"/>
      <c r="L23" s="79"/>
    </row>
    <row r="24" spans="1:12" x14ac:dyDescent="0.2">
      <c r="A24" s="79"/>
      <c r="B24" s="79"/>
      <c r="C24" s="80"/>
      <c r="D24" s="80"/>
      <c r="E24" s="81"/>
      <c r="F24" s="81"/>
      <c r="G24" s="81"/>
      <c r="H24" s="81"/>
      <c r="I24" s="81"/>
      <c r="J24" s="81"/>
      <c r="K24" s="79"/>
      <c r="L24" s="79"/>
    </row>
    <row r="25" spans="1:12" x14ac:dyDescent="0.2">
      <c r="A25" s="79"/>
      <c r="B25" s="79"/>
      <c r="C25" s="80"/>
      <c r="D25" s="80"/>
      <c r="E25" s="81"/>
      <c r="F25" s="81"/>
      <c r="G25" s="81"/>
      <c r="H25" s="81"/>
      <c r="I25" s="81"/>
      <c r="J25" s="81"/>
      <c r="K25" s="79"/>
      <c r="L25" s="79"/>
    </row>
    <row r="26" spans="1:12" x14ac:dyDescent="0.2">
      <c r="A26" s="79"/>
      <c r="B26" s="79"/>
      <c r="C26" s="80"/>
      <c r="D26" s="80"/>
      <c r="E26" s="81"/>
      <c r="F26" s="81"/>
      <c r="G26" s="81"/>
      <c r="H26" s="81"/>
      <c r="I26" s="81"/>
      <c r="J26" s="81"/>
      <c r="K26" s="79"/>
      <c r="L26" s="79"/>
    </row>
    <row r="27" spans="1:12" x14ac:dyDescent="0.2">
      <c r="A27" s="79"/>
      <c r="B27" s="79"/>
      <c r="C27" s="80"/>
      <c r="D27" s="80"/>
      <c r="E27" s="81"/>
      <c r="F27" s="81"/>
      <c r="G27" s="81"/>
      <c r="H27" s="81"/>
      <c r="I27" s="81"/>
      <c r="J27" s="81"/>
      <c r="K27" s="79"/>
      <c r="L27" s="79"/>
    </row>
    <row r="28" spans="1:12" x14ac:dyDescent="0.2">
      <c r="A28" s="79"/>
      <c r="B28" s="79"/>
      <c r="C28" s="80"/>
      <c r="D28" s="80"/>
      <c r="E28" s="81"/>
      <c r="F28" s="81"/>
      <c r="G28" s="81"/>
      <c r="H28" s="81"/>
      <c r="I28" s="81"/>
      <c r="J28" s="81"/>
      <c r="K28" s="79"/>
      <c r="L28" s="79"/>
    </row>
    <row r="29" spans="1:12" x14ac:dyDescent="0.2">
      <c r="A29" s="79"/>
      <c r="B29" s="79"/>
      <c r="C29" s="80"/>
      <c r="D29" s="80"/>
      <c r="E29" s="81"/>
      <c r="F29" s="81"/>
      <c r="G29" s="81"/>
      <c r="H29" s="81"/>
      <c r="I29" s="81"/>
      <c r="J29" s="81"/>
      <c r="K29" s="79"/>
      <c r="L29" s="79"/>
    </row>
    <row r="30" spans="1:12" ht="13.9" customHeight="1" x14ac:dyDescent="0.2">
      <c r="A30" s="398" t="s">
        <v>366</v>
      </c>
      <c r="B30" s="398"/>
      <c r="C30" s="398"/>
      <c r="D30" s="398"/>
      <c r="E30" s="398"/>
      <c r="F30" s="398"/>
      <c r="G30" s="398"/>
      <c r="H30" s="398"/>
      <c r="I30" s="398"/>
      <c r="J30" s="398"/>
      <c r="K30" s="398"/>
      <c r="L30" s="398"/>
    </row>
    <row r="34" spans="1:15" ht="12.75" x14ac:dyDescent="0.2">
      <c r="A34" s="18"/>
      <c r="B34" s="18"/>
      <c r="C34" s="18"/>
      <c r="D34" s="17"/>
      <c r="E34" s="17"/>
      <c r="F34" s="17"/>
      <c r="G34" s="17"/>
      <c r="H34" s="17"/>
      <c r="I34" s="17"/>
      <c r="J34" s="17"/>
      <c r="K34" s="17"/>
      <c r="L34" s="17"/>
    </row>
    <row r="36" spans="1:15" ht="20.25" x14ac:dyDescent="0.2">
      <c r="A36" s="40" t="s">
        <v>158</v>
      </c>
      <c r="B36" s="40"/>
      <c r="C36" s="41" t="s">
        <v>159</v>
      </c>
      <c r="D36" s="41">
        <f>SUM('2'!$E$6:$E$7)</f>
        <v>2016</v>
      </c>
      <c r="E36" s="41"/>
      <c r="F36" s="41"/>
      <c r="G36" s="41"/>
      <c r="H36" s="41"/>
      <c r="I36" s="1"/>
      <c r="J36" s="1"/>
      <c r="K36" s="7"/>
      <c r="L36" s="16"/>
      <c r="M36" s="16"/>
      <c r="N36" s="6"/>
      <c r="O36" s="6"/>
    </row>
    <row r="37" spans="1:15" ht="41.25" thickBot="1" x14ac:dyDescent="0.25">
      <c r="A37" s="42"/>
      <c r="B37" s="39" t="s">
        <v>278</v>
      </c>
      <c r="C37" s="43">
        <f>D37/$D$42</f>
        <v>2.0222676664394455E-2</v>
      </c>
      <c r="D37" s="123">
        <v>267</v>
      </c>
      <c r="E37" s="44"/>
      <c r="F37" s="44"/>
      <c r="G37" s="44"/>
      <c r="H37" s="44"/>
      <c r="I37" s="1"/>
      <c r="J37" s="1"/>
      <c r="K37" s="7"/>
      <c r="L37" s="16"/>
      <c r="M37" s="16"/>
      <c r="N37" s="6"/>
      <c r="O37" s="6"/>
    </row>
    <row r="38" spans="1:15" ht="62.25" thickTop="1" thickBot="1" x14ac:dyDescent="0.25">
      <c r="A38" s="38"/>
      <c r="B38" s="39" t="s">
        <v>279</v>
      </c>
      <c r="C38" s="43">
        <f>D38/$D$42</f>
        <v>0.57986821177005221</v>
      </c>
      <c r="D38" s="123">
        <v>7656</v>
      </c>
      <c r="E38" s="44"/>
      <c r="F38" s="44"/>
      <c r="G38" s="44"/>
      <c r="H38" s="44"/>
      <c r="I38" s="1"/>
      <c r="J38" s="1"/>
      <c r="K38" s="7"/>
      <c r="L38" s="16"/>
      <c r="M38" s="16"/>
      <c r="N38" s="6"/>
      <c r="O38" s="6"/>
    </row>
    <row r="39" spans="1:15" ht="62.25" thickTop="1" thickBot="1" x14ac:dyDescent="0.25">
      <c r="A39" s="38"/>
      <c r="B39" s="39" t="s">
        <v>280</v>
      </c>
      <c r="C39" s="43">
        <f>D39/$D$42</f>
        <v>0.21033098538211012</v>
      </c>
      <c r="D39" s="123">
        <v>2777</v>
      </c>
      <c r="E39" s="44"/>
      <c r="F39" s="44"/>
      <c r="G39" s="44"/>
      <c r="H39" s="44"/>
      <c r="I39" s="1"/>
      <c r="J39" s="1"/>
      <c r="K39" s="7"/>
      <c r="L39" s="16"/>
      <c r="M39" s="16"/>
      <c r="N39" s="6"/>
      <c r="O39" s="6"/>
    </row>
    <row r="40" spans="1:15" ht="42" thickTop="1" thickBot="1" x14ac:dyDescent="0.25">
      <c r="A40" s="38"/>
      <c r="B40" s="39" t="s">
        <v>281</v>
      </c>
      <c r="C40" s="43">
        <f>D40/$D$42</f>
        <v>6.4379307733090961E-3</v>
      </c>
      <c r="D40" s="123">
        <v>85</v>
      </c>
      <c r="E40" s="44"/>
      <c r="F40" s="44"/>
      <c r="G40" s="44"/>
      <c r="H40" s="44"/>
      <c r="I40" s="1"/>
      <c r="J40" s="1"/>
      <c r="K40" s="7"/>
      <c r="L40" s="16"/>
      <c r="M40" s="16"/>
      <c r="N40" s="6"/>
      <c r="O40" s="6"/>
    </row>
    <row r="41" spans="1:15" ht="62.25" thickTop="1" thickBot="1" x14ac:dyDescent="0.25">
      <c r="A41" s="38"/>
      <c r="B41" s="39" t="s">
        <v>282</v>
      </c>
      <c r="C41" s="43">
        <f>D41/$D$42</f>
        <v>0.18314019541013407</v>
      </c>
      <c r="D41" s="123">
        <v>2418</v>
      </c>
      <c r="E41" s="44"/>
      <c r="F41" s="44"/>
      <c r="G41" s="44"/>
      <c r="H41" s="44"/>
      <c r="I41" s="1"/>
      <c r="J41" s="1"/>
      <c r="K41" s="7"/>
      <c r="L41" s="16"/>
      <c r="M41" s="16"/>
      <c r="N41" s="6"/>
      <c r="O41" s="6"/>
    </row>
    <row r="42" spans="1:15" ht="15" thickTop="1" x14ac:dyDescent="0.2">
      <c r="A42" s="41" t="s">
        <v>160</v>
      </c>
      <c r="B42" s="41"/>
      <c r="C42" s="46">
        <v>1</v>
      </c>
      <c r="D42" s="45">
        <f>SUM(D37:D41)</f>
        <v>13203</v>
      </c>
      <c r="E42" s="46"/>
      <c r="F42" s="46"/>
      <c r="G42" s="46"/>
      <c r="H42" s="46"/>
      <c r="I42" s="1"/>
      <c r="J42" s="1"/>
      <c r="K42" s="7"/>
      <c r="L42" s="16"/>
      <c r="M42" s="16"/>
      <c r="N42" s="6"/>
      <c r="O42" s="6"/>
    </row>
    <row r="43" spans="1:15" x14ac:dyDescent="0.2">
      <c r="A43" s="1"/>
      <c r="B43" s="1"/>
      <c r="C43" s="6"/>
      <c r="E43" s="7"/>
      <c r="F43" s="7"/>
      <c r="G43" s="7"/>
      <c r="H43" s="7"/>
      <c r="I43" s="7"/>
      <c r="J43" s="7"/>
      <c r="K43" s="7"/>
      <c r="L43" s="16"/>
      <c r="M43" s="16"/>
      <c r="N43" s="6"/>
      <c r="O43" s="6"/>
    </row>
  </sheetData>
  <mergeCells count="5">
    <mergeCell ref="A1:L1"/>
    <mergeCell ref="A2:L2"/>
    <mergeCell ref="A3:L3"/>
    <mergeCell ref="A5:L5"/>
    <mergeCell ref="A30:L30"/>
  </mergeCells>
  <phoneticPr fontId="0" type="noConversion"/>
  <printOptions horizontalCentered="1" verticalCentered="1"/>
  <pageMargins left="0" right="0" top="0" bottom="0" header="0" footer="0"/>
  <pageSetup paperSize="9" orientation="landscape" r:id="rId1"/>
  <headerFooter alignWithMargins="0"/>
  <rowBreaks count="1" manualBreakCount="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E36"/>
  <sheetViews>
    <sheetView showGridLines="0" rightToLeft="1" tabSelected="1" view="pageBreakPreview" zoomScaleSheetLayoutView="100" workbookViewId="0">
      <selection activeCell="L4" sqref="L4"/>
    </sheetView>
  </sheetViews>
  <sheetFormatPr defaultColWidth="10.7109375" defaultRowHeight="14.25" x14ac:dyDescent="0.2"/>
  <cols>
    <col min="1" max="1" width="2.7109375" style="11" customWidth="1"/>
    <col min="2" max="2" width="24.7109375" style="11" customWidth="1"/>
    <col min="3" max="3" width="21.85546875" style="7" customWidth="1"/>
    <col min="4" max="4" width="24.7109375" style="11" customWidth="1"/>
    <col min="5" max="5" width="2.7109375" style="11" customWidth="1"/>
    <col min="6" max="16384" width="10.7109375" style="8"/>
  </cols>
  <sheetData>
    <row r="1" spans="1:5" s="27" customFormat="1" ht="18" x14ac:dyDescent="0.2">
      <c r="A1" s="399"/>
      <c r="B1" s="355"/>
      <c r="C1" s="355"/>
      <c r="D1" s="355"/>
      <c r="E1" s="355"/>
    </row>
    <row r="2" spans="1:5" s="47" customFormat="1" ht="20.25" x14ac:dyDescent="0.2">
      <c r="A2" s="402" t="s">
        <v>86</v>
      </c>
      <c r="B2" s="402"/>
      <c r="C2" s="402"/>
      <c r="D2" s="402"/>
      <c r="E2" s="402"/>
    </row>
    <row r="3" spans="1:5" s="37" customFormat="1" ht="20.25" x14ac:dyDescent="0.2">
      <c r="A3" s="403">
        <v>2018</v>
      </c>
      <c r="B3" s="403"/>
      <c r="C3" s="403"/>
      <c r="D3" s="403"/>
      <c r="E3" s="403"/>
    </row>
    <row r="4" spans="1:5" s="37" customFormat="1" ht="15.75" x14ac:dyDescent="0.2">
      <c r="A4" s="405" t="s">
        <v>87</v>
      </c>
      <c r="B4" s="405"/>
      <c r="C4" s="405"/>
      <c r="D4" s="405"/>
      <c r="E4" s="405"/>
    </row>
    <row r="5" spans="1:5" s="30" customFormat="1" ht="15.75" x14ac:dyDescent="0.2">
      <c r="A5" s="404">
        <v>2018</v>
      </c>
      <c r="B5" s="404"/>
      <c r="C5" s="404"/>
      <c r="D5" s="404"/>
      <c r="E5" s="404"/>
    </row>
    <row r="6" spans="1:5" s="2" customFormat="1" ht="15.75" x14ac:dyDescent="0.2">
      <c r="A6" s="22" t="s">
        <v>367</v>
      </c>
      <c r="B6" s="34"/>
      <c r="C6" s="35"/>
      <c r="D6" s="34"/>
      <c r="E6" s="58" t="s">
        <v>368</v>
      </c>
    </row>
    <row r="7" spans="1:5" s="9" customFormat="1" ht="65.25" customHeight="1" x14ac:dyDescent="0.2">
      <c r="A7" s="400" t="s">
        <v>254</v>
      </c>
      <c r="B7" s="400"/>
      <c r="C7" s="171">
        <v>2018</v>
      </c>
      <c r="D7" s="401" t="s">
        <v>185</v>
      </c>
      <c r="E7" s="401"/>
    </row>
    <row r="8" spans="1:5" s="10" customFormat="1" ht="34.5" customHeight="1" thickBot="1" x14ac:dyDescent="0.25">
      <c r="A8" s="224"/>
      <c r="B8" s="225" t="s">
        <v>71</v>
      </c>
      <c r="C8" s="249">
        <v>29019</v>
      </c>
      <c r="D8" s="219" t="s">
        <v>72</v>
      </c>
      <c r="E8" s="220"/>
    </row>
    <row r="9" spans="1:5" s="10" customFormat="1" ht="34.5" customHeight="1" thickTop="1" thickBot="1" x14ac:dyDescent="0.25">
      <c r="A9" s="226"/>
      <c r="B9" s="227" t="s">
        <v>73</v>
      </c>
      <c r="C9" s="250">
        <v>284</v>
      </c>
      <c r="D9" s="221" t="s">
        <v>74</v>
      </c>
      <c r="E9" s="160"/>
    </row>
    <row r="10" spans="1:5" ht="34.5" customHeight="1" thickTop="1" thickBot="1" x14ac:dyDescent="0.25">
      <c r="A10" s="228"/>
      <c r="B10" s="229" t="s">
        <v>75</v>
      </c>
      <c r="C10" s="251">
        <v>1498</v>
      </c>
      <c r="D10" s="222" t="s">
        <v>76</v>
      </c>
      <c r="E10" s="223"/>
    </row>
    <row r="11" spans="1:5" ht="34.5" customHeight="1" thickTop="1" thickBot="1" x14ac:dyDescent="0.25">
      <c r="A11" s="226"/>
      <c r="B11" s="227" t="s">
        <v>77</v>
      </c>
      <c r="C11" s="250">
        <v>2944</v>
      </c>
      <c r="D11" s="221" t="s">
        <v>78</v>
      </c>
      <c r="E11" s="160"/>
    </row>
    <row r="12" spans="1:5" ht="34.5" customHeight="1" thickTop="1" thickBot="1" x14ac:dyDescent="0.25">
      <c r="A12" s="228"/>
      <c r="B12" s="229" t="s">
        <v>79</v>
      </c>
      <c r="C12" s="251">
        <v>5460</v>
      </c>
      <c r="D12" s="222" t="s">
        <v>80</v>
      </c>
      <c r="E12" s="223"/>
    </row>
    <row r="13" spans="1:5" ht="34.5" customHeight="1" thickTop="1" thickBot="1" x14ac:dyDescent="0.25">
      <c r="A13" s="226"/>
      <c r="B13" s="227" t="s">
        <v>81</v>
      </c>
      <c r="C13" s="250">
        <v>4502</v>
      </c>
      <c r="D13" s="221" t="s">
        <v>82</v>
      </c>
      <c r="E13" s="160"/>
    </row>
    <row r="14" spans="1:5" ht="34.5" customHeight="1" thickTop="1" thickBot="1" x14ac:dyDescent="0.25">
      <c r="A14" s="228"/>
      <c r="B14" s="229" t="s">
        <v>83</v>
      </c>
      <c r="C14" s="251">
        <v>711206</v>
      </c>
      <c r="D14" s="222" t="s">
        <v>7</v>
      </c>
      <c r="E14" s="223"/>
    </row>
    <row r="15" spans="1:5" ht="34.5" customHeight="1" thickTop="1" thickBot="1" x14ac:dyDescent="0.25">
      <c r="A15" s="226"/>
      <c r="B15" s="227" t="s">
        <v>399</v>
      </c>
      <c r="C15" s="250">
        <v>21801</v>
      </c>
      <c r="D15" s="221" t="s">
        <v>400</v>
      </c>
      <c r="E15" s="160"/>
    </row>
    <row r="16" spans="1:5" ht="34.5" customHeight="1" thickTop="1" thickBot="1" x14ac:dyDescent="0.25">
      <c r="A16" s="228"/>
      <c r="B16" s="229" t="s">
        <v>398</v>
      </c>
      <c r="C16" s="251">
        <v>8310</v>
      </c>
      <c r="D16" s="222" t="s">
        <v>84</v>
      </c>
      <c r="E16" s="223"/>
    </row>
    <row r="17" spans="1:5" ht="34.5" customHeight="1" thickTop="1" x14ac:dyDescent="0.2">
      <c r="A17" s="345"/>
      <c r="B17" s="346" t="s">
        <v>85</v>
      </c>
      <c r="C17" s="347">
        <v>67347</v>
      </c>
      <c r="D17" s="348" t="s">
        <v>69</v>
      </c>
      <c r="E17" s="349"/>
    </row>
    <row r="18" spans="1:5" ht="12.75" x14ac:dyDescent="0.2">
      <c r="A18" s="82"/>
      <c r="B18" s="82"/>
      <c r="C18" s="82"/>
      <c r="D18" s="82"/>
      <c r="E18" s="82"/>
    </row>
    <row r="21" spans="1:5" ht="12.75" x14ac:dyDescent="0.2">
      <c r="C21" s="11"/>
      <c r="E21" s="8"/>
    </row>
    <row r="22" spans="1:5" ht="12.75" x14ac:dyDescent="0.2">
      <c r="C22" s="11"/>
      <c r="E22" s="8"/>
    </row>
    <row r="23" spans="1:5" ht="12.75" x14ac:dyDescent="0.2">
      <c r="C23" s="11"/>
      <c r="E23" s="8"/>
    </row>
    <row r="24" spans="1:5" ht="12.75" x14ac:dyDescent="0.2">
      <c r="C24" s="11"/>
      <c r="E24" s="8"/>
    </row>
    <row r="25" spans="1:5" ht="12.75" x14ac:dyDescent="0.2">
      <c r="C25" s="11"/>
      <c r="E25" s="8"/>
    </row>
    <row r="26" spans="1:5" ht="12.75" x14ac:dyDescent="0.2">
      <c r="C26" s="11"/>
      <c r="E26" s="8"/>
    </row>
    <row r="27" spans="1:5" ht="12.75" x14ac:dyDescent="0.2">
      <c r="C27" s="11"/>
      <c r="E27" s="8"/>
    </row>
    <row r="28" spans="1:5" ht="12.75" x14ac:dyDescent="0.2">
      <c r="C28" s="11"/>
      <c r="E28" s="8"/>
    </row>
    <row r="29" spans="1:5" ht="12.75" x14ac:dyDescent="0.2">
      <c r="C29" s="11"/>
      <c r="E29" s="8"/>
    </row>
    <row r="30" spans="1:5" ht="12.75" x14ac:dyDescent="0.2">
      <c r="C30" s="11"/>
      <c r="E30" s="8"/>
    </row>
    <row r="31" spans="1:5" ht="12.75" x14ac:dyDescent="0.2">
      <c r="C31" s="11"/>
      <c r="E31" s="8"/>
    </row>
    <row r="32" spans="1:5" ht="12.75" x14ac:dyDescent="0.2">
      <c r="C32" s="11"/>
      <c r="E32" s="8"/>
    </row>
    <row r="33" spans="3:5" ht="12.75" x14ac:dyDescent="0.2">
      <c r="C33" s="11"/>
      <c r="E33" s="8"/>
    </row>
    <row r="34" spans="3:5" ht="12.75" x14ac:dyDescent="0.2">
      <c r="C34" s="11"/>
      <c r="E34" s="8"/>
    </row>
    <row r="35" spans="3:5" ht="12.75" x14ac:dyDescent="0.2">
      <c r="C35" s="11"/>
      <c r="E35" s="8"/>
    </row>
    <row r="36" spans="3:5" ht="12.75" x14ac:dyDescent="0.2">
      <c r="C36" s="11"/>
      <c r="E36" s="8"/>
    </row>
  </sheetData>
  <mergeCells count="7">
    <mergeCell ref="A1:E1"/>
    <mergeCell ref="A7:B7"/>
    <mergeCell ref="D7:E7"/>
    <mergeCell ref="A2:E2"/>
    <mergeCell ref="A3:E3"/>
    <mergeCell ref="A5:E5"/>
    <mergeCell ref="A4:E4"/>
  </mergeCells>
  <phoneticPr fontId="0" type="noConversion"/>
  <printOptions horizontalCentered="1"/>
  <pageMargins left="0" right="0" top="1.1811023622047245" bottom="0"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M50"/>
  <sheetViews>
    <sheetView showGridLines="0" rightToLeft="1" tabSelected="1" view="pageBreakPreview" zoomScaleSheetLayoutView="100" workbookViewId="0">
      <selection activeCell="L4" sqref="L4"/>
    </sheetView>
  </sheetViews>
  <sheetFormatPr defaultColWidth="10.7109375" defaultRowHeight="12.75" x14ac:dyDescent="0.2"/>
  <cols>
    <col min="1" max="1" width="4.7109375" style="122" customWidth="1"/>
    <col min="2" max="2" width="15.85546875" style="122" customWidth="1"/>
    <col min="3" max="4" width="9.7109375" style="122" customWidth="1"/>
    <col min="5" max="8" width="9.7109375" style="158" customWidth="1"/>
    <col min="9" max="9" width="12.42578125" style="158" customWidth="1"/>
    <col min="10" max="10" width="10.85546875" style="158" customWidth="1"/>
    <col min="11" max="11" width="9.7109375" style="158" customWidth="1"/>
    <col min="12" max="12" width="15.7109375" style="5" customWidth="1"/>
    <col min="13" max="13" width="5.7109375" style="5" customWidth="1"/>
    <col min="14" max="16384" width="10.7109375" style="5"/>
  </cols>
  <sheetData>
    <row r="1" spans="1:13" ht="17.25" customHeight="1" x14ac:dyDescent="0.2">
      <c r="A1" s="374" t="s">
        <v>348</v>
      </c>
      <c r="B1" s="374"/>
      <c r="C1" s="374"/>
      <c r="D1" s="374"/>
      <c r="E1" s="374"/>
      <c r="F1" s="374"/>
      <c r="G1" s="374"/>
      <c r="H1" s="374"/>
      <c r="I1" s="374"/>
      <c r="J1" s="374"/>
      <c r="K1" s="374"/>
      <c r="L1" s="374"/>
      <c r="M1" s="374"/>
    </row>
    <row r="2" spans="1:13" ht="17.25" customHeight="1" x14ac:dyDescent="0.2">
      <c r="A2" s="375" t="s">
        <v>402</v>
      </c>
      <c r="B2" s="375"/>
      <c r="C2" s="375"/>
      <c r="D2" s="375"/>
      <c r="E2" s="375"/>
      <c r="F2" s="375"/>
      <c r="G2" s="375"/>
      <c r="H2" s="375"/>
      <c r="I2" s="375"/>
      <c r="J2" s="375"/>
      <c r="K2" s="375"/>
      <c r="L2" s="375"/>
      <c r="M2" s="375"/>
    </row>
    <row r="3" spans="1:13" ht="17.25" customHeight="1" x14ac:dyDescent="0.2">
      <c r="A3" s="376" t="s">
        <v>334</v>
      </c>
      <c r="B3" s="376"/>
      <c r="C3" s="376"/>
      <c r="D3" s="376"/>
      <c r="E3" s="376"/>
      <c r="F3" s="376"/>
      <c r="G3" s="376"/>
      <c r="H3" s="376"/>
      <c r="I3" s="376"/>
      <c r="J3" s="376"/>
      <c r="K3" s="376"/>
      <c r="L3" s="376"/>
      <c r="M3" s="376"/>
    </row>
    <row r="4" spans="1:13" ht="17.25" customHeight="1" x14ac:dyDescent="0.2">
      <c r="A4" s="376" t="s">
        <v>402</v>
      </c>
      <c r="B4" s="376"/>
      <c r="C4" s="376"/>
      <c r="D4" s="376"/>
      <c r="E4" s="376"/>
      <c r="F4" s="376"/>
      <c r="G4" s="376"/>
      <c r="H4" s="376"/>
      <c r="I4" s="376"/>
      <c r="J4" s="376"/>
      <c r="K4" s="376"/>
      <c r="L4" s="376"/>
      <c r="M4" s="376"/>
    </row>
    <row r="5" spans="1:13" s="2" customFormat="1" ht="17.25" customHeight="1" x14ac:dyDescent="0.2">
      <c r="A5" s="22" t="s">
        <v>369</v>
      </c>
      <c r="B5" s="34"/>
      <c r="C5" s="165"/>
      <c r="D5" s="166"/>
      <c r="E5" s="167"/>
      <c r="F5" s="167"/>
      <c r="G5" s="167"/>
      <c r="H5" s="167"/>
      <c r="I5" s="167"/>
      <c r="J5" s="167"/>
      <c r="K5" s="167"/>
      <c r="M5" s="96" t="s">
        <v>370</v>
      </c>
    </row>
    <row r="6" spans="1:13" s="3" customFormat="1" ht="23.25" customHeight="1" thickBot="1" x14ac:dyDescent="0.25">
      <c r="A6" s="412" t="s">
        <v>90</v>
      </c>
      <c r="B6" s="412"/>
      <c r="C6" s="415">
        <v>2016</v>
      </c>
      <c r="D6" s="415"/>
      <c r="E6" s="415"/>
      <c r="F6" s="415">
        <v>2017</v>
      </c>
      <c r="G6" s="415"/>
      <c r="H6" s="415"/>
      <c r="I6" s="415">
        <v>2018</v>
      </c>
      <c r="J6" s="415"/>
      <c r="K6" s="415"/>
      <c r="L6" s="406" t="s">
        <v>93</v>
      </c>
      <c r="M6" s="407"/>
    </row>
    <row r="7" spans="1:13" s="3" customFormat="1" ht="27" thickTop="1" thickBot="1" x14ac:dyDescent="0.25">
      <c r="A7" s="413"/>
      <c r="B7" s="413"/>
      <c r="C7" s="337" t="s">
        <v>88</v>
      </c>
      <c r="D7" s="337" t="s">
        <v>273</v>
      </c>
      <c r="E7" s="337" t="s">
        <v>89</v>
      </c>
      <c r="F7" s="337" t="s">
        <v>88</v>
      </c>
      <c r="G7" s="337" t="s">
        <v>273</v>
      </c>
      <c r="H7" s="337" t="s">
        <v>89</v>
      </c>
      <c r="I7" s="337" t="s">
        <v>88</v>
      </c>
      <c r="J7" s="337" t="s">
        <v>273</v>
      </c>
      <c r="K7" s="337" t="s">
        <v>89</v>
      </c>
      <c r="L7" s="408"/>
      <c r="M7" s="409"/>
    </row>
    <row r="8" spans="1:13" s="4" customFormat="1" ht="23.25" customHeight="1" thickTop="1" thickBot="1" x14ac:dyDescent="0.25">
      <c r="A8" s="413"/>
      <c r="B8" s="413"/>
      <c r="C8" s="316" t="s">
        <v>91</v>
      </c>
      <c r="D8" s="316" t="s">
        <v>92</v>
      </c>
      <c r="E8" s="316" t="s">
        <v>283</v>
      </c>
      <c r="F8" s="316" t="s">
        <v>91</v>
      </c>
      <c r="G8" s="316" t="s">
        <v>92</v>
      </c>
      <c r="H8" s="316" t="s">
        <v>283</v>
      </c>
      <c r="I8" s="316" t="s">
        <v>91</v>
      </c>
      <c r="J8" s="316" t="s">
        <v>92</v>
      </c>
      <c r="K8" s="316" t="s">
        <v>283</v>
      </c>
      <c r="L8" s="408"/>
      <c r="M8" s="409"/>
    </row>
    <row r="9" spans="1:13" s="4" customFormat="1" ht="23.25" thickTop="1" x14ac:dyDescent="0.2">
      <c r="A9" s="414"/>
      <c r="B9" s="414"/>
      <c r="C9" s="83" t="s">
        <v>94</v>
      </c>
      <c r="D9" s="83" t="s">
        <v>272</v>
      </c>
      <c r="E9" s="83" t="s">
        <v>333</v>
      </c>
      <c r="F9" s="83" t="s">
        <v>94</v>
      </c>
      <c r="G9" s="83" t="s">
        <v>272</v>
      </c>
      <c r="H9" s="83" t="s">
        <v>333</v>
      </c>
      <c r="I9" s="83" t="s">
        <v>94</v>
      </c>
      <c r="J9" s="83" t="s">
        <v>272</v>
      </c>
      <c r="K9" s="83" t="s">
        <v>333</v>
      </c>
      <c r="L9" s="410"/>
      <c r="M9" s="411"/>
    </row>
    <row r="10" spans="1:13" s="162" customFormat="1" ht="23.25" customHeight="1" thickBot="1" x14ac:dyDescent="0.25">
      <c r="A10" s="416" t="s">
        <v>13</v>
      </c>
      <c r="B10" s="416"/>
      <c r="C10" s="252">
        <f>SUM(C11:C14)</f>
        <v>1377</v>
      </c>
      <c r="D10" s="252">
        <f>SUM(D11:D14)</f>
        <v>294</v>
      </c>
      <c r="E10" s="252"/>
      <c r="F10" s="252">
        <f t="shared" ref="F10:G10" si="0">SUM(F11:F14)</f>
        <v>1377</v>
      </c>
      <c r="G10" s="252">
        <f t="shared" si="0"/>
        <v>277</v>
      </c>
      <c r="H10" s="253"/>
      <c r="I10" s="252">
        <v>2309</v>
      </c>
      <c r="J10" s="252">
        <v>267</v>
      </c>
      <c r="K10" s="325"/>
      <c r="L10" s="417" t="s">
        <v>14</v>
      </c>
      <c r="M10" s="418"/>
    </row>
    <row r="11" spans="1:13" s="169" customFormat="1" ht="14.25" thickTop="1" thickBot="1" x14ac:dyDescent="0.25">
      <c r="A11" s="71"/>
      <c r="B11" s="99" t="s">
        <v>15</v>
      </c>
      <c r="C11" s="180">
        <v>6</v>
      </c>
      <c r="D11" s="180">
        <v>3</v>
      </c>
      <c r="E11" s="254">
        <f>C11/D11</f>
        <v>2</v>
      </c>
      <c r="F11" s="180">
        <v>16</v>
      </c>
      <c r="G11" s="180">
        <v>7</v>
      </c>
      <c r="H11" s="254">
        <f>F11/G11</f>
        <v>2.2857142857142856</v>
      </c>
      <c r="I11" s="180">
        <v>15</v>
      </c>
      <c r="J11" s="180">
        <v>6.6</v>
      </c>
      <c r="K11" s="254">
        <f>I11/J11</f>
        <v>2.2727272727272729</v>
      </c>
      <c r="L11" s="72" t="s">
        <v>16</v>
      </c>
      <c r="M11" s="72"/>
    </row>
    <row r="12" spans="1:13" s="162" customFormat="1" ht="14.25" thickTop="1" thickBot="1" x14ac:dyDescent="0.25">
      <c r="A12" s="69"/>
      <c r="B12" s="98" t="s">
        <v>17</v>
      </c>
      <c r="C12" s="181">
        <v>672</v>
      </c>
      <c r="D12" s="181">
        <v>224</v>
      </c>
      <c r="E12" s="255">
        <f t="shared" ref="E12:E14" si="1">C12/D12</f>
        <v>3</v>
      </c>
      <c r="F12" s="181">
        <v>593</v>
      </c>
      <c r="G12" s="181">
        <v>198</v>
      </c>
      <c r="H12" s="255">
        <f t="shared" ref="H12:H43" si="2">F12/G12</f>
        <v>2.9949494949494948</v>
      </c>
      <c r="I12" s="181">
        <v>237</v>
      </c>
      <c r="J12" s="181">
        <v>79</v>
      </c>
      <c r="K12" s="255">
        <f t="shared" ref="K12:K43" si="3">I12/J12</f>
        <v>3</v>
      </c>
      <c r="L12" s="70" t="s">
        <v>18</v>
      </c>
      <c r="M12" s="70"/>
    </row>
    <row r="13" spans="1:13" s="169" customFormat="1" ht="14.25" thickTop="1" thickBot="1" x14ac:dyDescent="0.25">
      <c r="A13" s="71"/>
      <c r="B13" s="99" t="s">
        <v>19</v>
      </c>
      <c r="C13" s="180">
        <v>574</v>
      </c>
      <c r="D13" s="180">
        <v>46</v>
      </c>
      <c r="E13" s="254">
        <f t="shared" si="1"/>
        <v>12.478260869565217</v>
      </c>
      <c r="F13" s="180">
        <v>646</v>
      </c>
      <c r="G13" s="180">
        <v>52</v>
      </c>
      <c r="H13" s="254">
        <f t="shared" si="2"/>
        <v>12.423076923076923</v>
      </c>
      <c r="I13" s="180">
        <v>1867</v>
      </c>
      <c r="J13" s="180">
        <v>149</v>
      </c>
      <c r="K13" s="254">
        <f t="shared" si="3"/>
        <v>12.530201342281879</v>
      </c>
      <c r="L13" s="72" t="s">
        <v>20</v>
      </c>
      <c r="M13" s="72"/>
    </row>
    <row r="14" spans="1:13" s="162" customFormat="1" ht="14.25" thickTop="1" thickBot="1" x14ac:dyDescent="0.25">
      <c r="A14" s="69"/>
      <c r="B14" s="98" t="s">
        <v>164</v>
      </c>
      <c r="C14" s="181">
        <v>125</v>
      </c>
      <c r="D14" s="181">
        <v>21</v>
      </c>
      <c r="E14" s="255">
        <f t="shared" si="1"/>
        <v>5.9523809523809526</v>
      </c>
      <c r="F14" s="181">
        <v>122</v>
      </c>
      <c r="G14" s="181">
        <v>20</v>
      </c>
      <c r="H14" s="255">
        <f t="shared" si="2"/>
        <v>6.1</v>
      </c>
      <c r="I14" s="181">
        <v>190</v>
      </c>
      <c r="J14" s="181">
        <v>32</v>
      </c>
      <c r="K14" s="255">
        <f t="shared" si="3"/>
        <v>5.9375</v>
      </c>
      <c r="L14" s="70" t="s">
        <v>165</v>
      </c>
      <c r="M14" s="70"/>
    </row>
    <row r="15" spans="1:13" ht="23.25" customHeight="1" thickTop="1" thickBot="1" x14ac:dyDescent="0.25">
      <c r="A15" s="385" t="s">
        <v>350</v>
      </c>
      <c r="B15" s="385"/>
      <c r="C15" s="190">
        <f>SUM(C16:C39)</f>
        <v>53596</v>
      </c>
      <c r="D15" s="190">
        <f>SUM(D16:D39)</f>
        <v>2140</v>
      </c>
      <c r="E15" s="190"/>
      <c r="F15" s="190">
        <f t="shared" ref="F15:G15" si="4">SUM(F16:F39)</f>
        <v>55583</v>
      </c>
      <c r="G15" s="190">
        <f t="shared" si="4"/>
        <v>2159</v>
      </c>
      <c r="H15" s="254"/>
      <c r="I15" s="190">
        <f>I16+I17+I18+I19+I20+I21+I22+I23+I24+I25+I26+I27+I28+I29+I30+I31+I32+I33+I34+I35+I36+I37+I38+I39</f>
        <v>74652</v>
      </c>
      <c r="J15" s="190">
        <f>J16+J17+J18+J19+J20+J21+J22+J23+J24+J25+J26+J27+J28+J29+J30+J31+J32+J33+J34+J35+J36+J37+J38+J39</f>
        <v>2777</v>
      </c>
      <c r="K15" s="254"/>
      <c r="L15" s="422" t="s">
        <v>349</v>
      </c>
      <c r="M15" s="423"/>
    </row>
    <row r="16" spans="1:13" s="162" customFormat="1" ht="14.25" thickTop="1" thickBot="1" x14ac:dyDescent="0.25">
      <c r="A16" s="69"/>
      <c r="B16" s="98" t="s">
        <v>22</v>
      </c>
      <c r="C16" s="181">
        <v>12694</v>
      </c>
      <c r="D16" s="181">
        <v>279</v>
      </c>
      <c r="E16" s="255">
        <f t="shared" ref="E16:E39" si="5">C16/D16</f>
        <v>45.498207885304659</v>
      </c>
      <c r="F16" s="181">
        <v>14563</v>
      </c>
      <c r="G16" s="181">
        <v>303</v>
      </c>
      <c r="H16" s="255">
        <f t="shared" si="2"/>
        <v>48.062706270627061</v>
      </c>
      <c r="I16" s="181">
        <v>26133</v>
      </c>
      <c r="J16" s="181">
        <v>649</v>
      </c>
      <c r="K16" s="255">
        <f t="shared" si="3"/>
        <v>40.266563944530049</v>
      </c>
      <c r="L16" s="70" t="s">
        <v>23</v>
      </c>
      <c r="M16" s="70"/>
    </row>
    <row r="17" spans="1:13" s="169" customFormat="1" ht="14.25" thickTop="1" thickBot="1" x14ac:dyDescent="0.25">
      <c r="A17" s="71"/>
      <c r="B17" s="99" t="s">
        <v>24</v>
      </c>
      <c r="C17" s="180">
        <v>1026</v>
      </c>
      <c r="D17" s="180">
        <v>92</v>
      </c>
      <c r="E17" s="254">
        <f t="shared" si="5"/>
        <v>11.152173913043478</v>
      </c>
      <c r="F17" s="180">
        <v>941</v>
      </c>
      <c r="G17" s="180">
        <v>77</v>
      </c>
      <c r="H17" s="254">
        <f t="shared" si="2"/>
        <v>12.220779220779221</v>
      </c>
      <c r="I17" s="180">
        <v>2902</v>
      </c>
      <c r="J17" s="180">
        <v>279</v>
      </c>
      <c r="K17" s="254">
        <f t="shared" si="3"/>
        <v>10.401433691756273</v>
      </c>
      <c r="L17" s="72" t="s">
        <v>25</v>
      </c>
      <c r="M17" s="72"/>
    </row>
    <row r="18" spans="1:13" s="162" customFormat="1" ht="14.25" thickTop="1" thickBot="1" x14ac:dyDescent="0.25">
      <c r="A18" s="69"/>
      <c r="B18" s="98" t="s">
        <v>26</v>
      </c>
      <c r="C18" s="181">
        <v>170</v>
      </c>
      <c r="D18" s="181">
        <v>18</v>
      </c>
      <c r="E18" s="255">
        <f t="shared" si="5"/>
        <v>9.4444444444444446</v>
      </c>
      <c r="F18" s="181">
        <v>248</v>
      </c>
      <c r="G18" s="181">
        <v>26</v>
      </c>
      <c r="H18" s="255">
        <f t="shared" si="2"/>
        <v>9.5384615384615383</v>
      </c>
      <c r="I18" s="181">
        <v>427</v>
      </c>
      <c r="J18" s="181">
        <v>45</v>
      </c>
      <c r="K18" s="255">
        <f t="shared" si="3"/>
        <v>9.4888888888888889</v>
      </c>
      <c r="L18" s="70" t="s">
        <v>27</v>
      </c>
      <c r="M18" s="70"/>
    </row>
    <row r="19" spans="1:13" s="169" customFormat="1" ht="14.25" thickTop="1" thickBot="1" x14ac:dyDescent="0.25">
      <c r="A19" s="71"/>
      <c r="B19" s="99" t="s">
        <v>28</v>
      </c>
      <c r="C19" s="180">
        <v>13081</v>
      </c>
      <c r="D19" s="180">
        <v>134</v>
      </c>
      <c r="E19" s="254">
        <f t="shared" si="5"/>
        <v>97.619402985074629</v>
      </c>
      <c r="F19" s="180">
        <v>11992</v>
      </c>
      <c r="G19" s="180">
        <v>123</v>
      </c>
      <c r="H19" s="254">
        <f t="shared" si="2"/>
        <v>97.495934959349597</v>
      </c>
      <c r="I19" s="180">
        <v>17612</v>
      </c>
      <c r="J19" s="180">
        <v>175</v>
      </c>
      <c r="K19" s="254">
        <f t="shared" si="3"/>
        <v>100.64</v>
      </c>
      <c r="L19" s="72" t="s">
        <v>29</v>
      </c>
      <c r="M19" s="72"/>
    </row>
    <row r="20" spans="1:13" s="162" customFormat="1" ht="14.25" thickTop="1" thickBot="1" x14ac:dyDescent="0.25">
      <c r="A20" s="69"/>
      <c r="B20" s="98" t="s">
        <v>30</v>
      </c>
      <c r="C20" s="181">
        <v>3655</v>
      </c>
      <c r="D20" s="181">
        <v>228</v>
      </c>
      <c r="E20" s="255">
        <f t="shared" si="5"/>
        <v>16.030701754385966</v>
      </c>
      <c r="F20" s="181">
        <v>3645</v>
      </c>
      <c r="G20" s="181">
        <v>228</v>
      </c>
      <c r="H20" s="255">
        <f t="shared" si="2"/>
        <v>15.986842105263158</v>
      </c>
      <c r="I20" s="181">
        <v>3638</v>
      </c>
      <c r="J20" s="181">
        <v>227</v>
      </c>
      <c r="K20" s="255">
        <f t="shared" si="3"/>
        <v>16.026431718061673</v>
      </c>
      <c r="L20" s="70" t="s">
        <v>31</v>
      </c>
      <c r="M20" s="70"/>
    </row>
    <row r="21" spans="1:13" s="169" customFormat="1" ht="14.25" thickTop="1" thickBot="1" x14ac:dyDescent="0.25">
      <c r="A21" s="71"/>
      <c r="B21" s="99" t="s">
        <v>32</v>
      </c>
      <c r="C21" s="180">
        <v>2774</v>
      </c>
      <c r="D21" s="180">
        <v>139</v>
      </c>
      <c r="E21" s="254">
        <f t="shared" si="5"/>
        <v>19.956834532374099</v>
      </c>
      <c r="F21" s="180">
        <v>3083</v>
      </c>
      <c r="G21" s="180">
        <v>154</v>
      </c>
      <c r="H21" s="254">
        <f t="shared" si="2"/>
        <v>20.019480519480521</v>
      </c>
      <c r="I21" s="180">
        <v>3100</v>
      </c>
      <c r="J21" s="180">
        <v>155</v>
      </c>
      <c r="K21" s="254">
        <f t="shared" si="3"/>
        <v>20</v>
      </c>
      <c r="L21" s="72" t="s">
        <v>33</v>
      </c>
      <c r="M21" s="72"/>
    </row>
    <row r="22" spans="1:13" s="162" customFormat="1" ht="14.25" thickTop="1" thickBot="1" x14ac:dyDescent="0.25">
      <c r="A22" s="69"/>
      <c r="B22" s="98" t="s">
        <v>34</v>
      </c>
      <c r="C22" s="181">
        <v>1111</v>
      </c>
      <c r="D22" s="181">
        <v>50</v>
      </c>
      <c r="E22" s="255">
        <f t="shared" si="5"/>
        <v>22.22</v>
      </c>
      <c r="F22" s="181">
        <v>1460</v>
      </c>
      <c r="G22" s="181">
        <v>66</v>
      </c>
      <c r="H22" s="255">
        <f t="shared" si="2"/>
        <v>22.121212121212121</v>
      </c>
      <c r="I22" s="181">
        <v>1135</v>
      </c>
      <c r="J22" s="181">
        <v>52</v>
      </c>
      <c r="K22" s="255">
        <f t="shared" si="3"/>
        <v>21.826923076923077</v>
      </c>
      <c r="L22" s="70" t="s">
        <v>35</v>
      </c>
      <c r="M22" s="70"/>
    </row>
    <row r="23" spans="1:13" s="169" customFormat="1" ht="14.25" thickTop="1" thickBot="1" x14ac:dyDescent="0.25">
      <c r="A23" s="71"/>
      <c r="B23" s="99" t="s">
        <v>36</v>
      </c>
      <c r="C23" s="180">
        <v>84</v>
      </c>
      <c r="D23" s="180">
        <v>7</v>
      </c>
      <c r="E23" s="254">
        <f t="shared" si="5"/>
        <v>12</v>
      </c>
      <c r="F23" s="180">
        <v>103</v>
      </c>
      <c r="G23" s="180">
        <v>9</v>
      </c>
      <c r="H23" s="254">
        <f t="shared" si="2"/>
        <v>11.444444444444445</v>
      </c>
      <c r="I23" s="180">
        <v>97</v>
      </c>
      <c r="J23" s="180">
        <v>8</v>
      </c>
      <c r="K23" s="254">
        <f t="shared" si="3"/>
        <v>12.125</v>
      </c>
      <c r="L23" s="72" t="s">
        <v>37</v>
      </c>
      <c r="M23" s="72"/>
    </row>
    <row r="24" spans="1:13" s="162" customFormat="1" ht="14.25" thickTop="1" thickBot="1" x14ac:dyDescent="0.25">
      <c r="A24" s="69"/>
      <c r="B24" s="98" t="s">
        <v>38</v>
      </c>
      <c r="C24" s="181">
        <v>3346</v>
      </c>
      <c r="D24" s="181">
        <v>134</v>
      </c>
      <c r="E24" s="255">
        <f t="shared" si="5"/>
        <v>24.970149253731343</v>
      </c>
      <c r="F24" s="181">
        <v>3829</v>
      </c>
      <c r="G24" s="181">
        <v>153</v>
      </c>
      <c r="H24" s="255">
        <f t="shared" si="2"/>
        <v>25.026143790849673</v>
      </c>
      <c r="I24" s="181">
        <v>2902</v>
      </c>
      <c r="J24" s="181">
        <v>116</v>
      </c>
      <c r="K24" s="255">
        <f t="shared" si="3"/>
        <v>25.017241379310345</v>
      </c>
      <c r="L24" s="70" t="s">
        <v>39</v>
      </c>
      <c r="M24" s="70"/>
    </row>
    <row r="25" spans="1:13" s="169" customFormat="1" ht="14.25" thickTop="1" thickBot="1" x14ac:dyDescent="0.25">
      <c r="A25" s="71"/>
      <c r="B25" s="99" t="s">
        <v>40</v>
      </c>
      <c r="C25" s="180">
        <v>372</v>
      </c>
      <c r="D25" s="180">
        <v>29</v>
      </c>
      <c r="E25" s="254">
        <f t="shared" si="5"/>
        <v>12.827586206896552</v>
      </c>
      <c r="F25" s="180">
        <v>371</v>
      </c>
      <c r="G25" s="180">
        <v>29</v>
      </c>
      <c r="H25" s="254">
        <f t="shared" si="2"/>
        <v>12.793103448275861</v>
      </c>
      <c r="I25" s="180">
        <v>300</v>
      </c>
      <c r="J25" s="180">
        <v>23</v>
      </c>
      <c r="K25" s="254">
        <f t="shared" si="3"/>
        <v>13.043478260869565</v>
      </c>
      <c r="L25" s="72" t="s">
        <v>41</v>
      </c>
      <c r="M25" s="72"/>
    </row>
    <row r="26" spans="1:13" s="162" customFormat="1" ht="14.25" thickTop="1" thickBot="1" x14ac:dyDescent="0.25">
      <c r="A26" s="69"/>
      <c r="B26" s="98" t="s">
        <v>42</v>
      </c>
      <c r="C26" s="181">
        <v>1744</v>
      </c>
      <c r="D26" s="181">
        <v>116</v>
      </c>
      <c r="E26" s="255">
        <f t="shared" si="5"/>
        <v>15.03448275862069</v>
      </c>
      <c r="F26" s="181">
        <v>2143</v>
      </c>
      <c r="G26" s="181">
        <v>143</v>
      </c>
      <c r="H26" s="255">
        <f t="shared" si="2"/>
        <v>14.986013986013987</v>
      </c>
      <c r="I26" s="181">
        <v>2143</v>
      </c>
      <c r="J26" s="181">
        <v>143</v>
      </c>
      <c r="K26" s="255">
        <f t="shared" si="3"/>
        <v>14.986013986013987</v>
      </c>
      <c r="L26" s="70" t="s">
        <v>43</v>
      </c>
      <c r="M26" s="70"/>
    </row>
    <row r="27" spans="1:13" s="169" customFormat="1" ht="14.25" thickTop="1" thickBot="1" x14ac:dyDescent="0.25">
      <c r="A27" s="71"/>
      <c r="B27" s="99" t="s">
        <v>44</v>
      </c>
      <c r="C27" s="180">
        <v>2496</v>
      </c>
      <c r="D27" s="180">
        <v>208</v>
      </c>
      <c r="E27" s="254">
        <f t="shared" si="5"/>
        <v>12</v>
      </c>
      <c r="F27" s="180">
        <v>1475</v>
      </c>
      <c r="G27" s="180">
        <v>123</v>
      </c>
      <c r="H27" s="254">
        <f t="shared" si="2"/>
        <v>11.991869918699187</v>
      </c>
      <c r="I27" s="180">
        <v>1455</v>
      </c>
      <c r="J27" s="180">
        <v>121</v>
      </c>
      <c r="K27" s="254">
        <f t="shared" si="3"/>
        <v>12.024793388429751</v>
      </c>
      <c r="L27" s="72" t="s">
        <v>45</v>
      </c>
      <c r="M27" s="72"/>
    </row>
    <row r="28" spans="1:13" s="162" customFormat="1" ht="14.25" thickTop="1" thickBot="1" x14ac:dyDescent="0.25">
      <c r="A28" s="69"/>
      <c r="B28" s="98" t="s">
        <v>46</v>
      </c>
      <c r="C28" s="181">
        <v>1233</v>
      </c>
      <c r="D28" s="181">
        <v>69</v>
      </c>
      <c r="E28" s="255">
        <f t="shared" si="5"/>
        <v>17.869565217391305</v>
      </c>
      <c r="F28" s="181">
        <v>1261</v>
      </c>
      <c r="G28" s="181">
        <v>65</v>
      </c>
      <c r="H28" s="255">
        <f t="shared" si="2"/>
        <v>19.399999999999999</v>
      </c>
      <c r="I28" s="181">
        <v>1796</v>
      </c>
      <c r="J28" s="181">
        <v>69</v>
      </c>
      <c r="K28" s="255">
        <f t="shared" si="3"/>
        <v>26.028985507246375</v>
      </c>
      <c r="L28" s="70" t="s">
        <v>47</v>
      </c>
      <c r="M28" s="70"/>
    </row>
    <row r="29" spans="1:13" s="169" customFormat="1" ht="14.25" thickTop="1" thickBot="1" x14ac:dyDescent="0.25">
      <c r="A29" s="71"/>
      <c r="B29" s="99" t="s">
        <v>48</v>
      </c>
      <c r="C29" s="180">
        <v>2467</v>
      </c>
      <c r="D29" s="180">
        <v>114</v>
      </c>
      <c r="E29" s="254">
        <f t="shared" si="5"/>
        <v>21.640350877192983</v>
      </c>
      <c r="F29" s="180">
        <v>2665</v>
      </c>
      <c r="G29" s="180">
        <v>120</v>
      </c>
      <c r="H29" s="254">
        <f t="shared" si="2"/>
        <v>22.208333333333332</v>
      </c>
      <c r="I29" s="180">
        <v>1673</v>
      </c>
      <c r="J29" s="180">
        <v>70</v>
      </c>
      <c r="K29" s="254">
        <f t="shared" si="3"/>
        <v>23.9</v>
      </c>
      <c r="L29" s="72" t="s">
        <v>49</v>
      </c>
      <c r="M29" s="72"/>
    </row>
    <row r="30" spans="1:13" s="162" customFormat="1" ht="14.25" thickTop="1" thickBot="1" x14ac:dyDescent="0.25">
      <c r="A30" s="69"/>
      <c r="B30" s="98" t="s">
        <v>50</v>
      </c>
      <c r="C30" s="181">
        <v>107</v>
      </c>
      <c r="D30" s="181">
        <v>9</v>
      </c>
      <c r="E30" s="255">
        <f t="shared" si="5"/>
        <v>11.888888888888889</v>
      </c>
      <c r="F30" s="181">
        <v>78</v>
      </c>
      <c r="G30" s="181">
        <v>7</v>
      </c>
      <c r="H30" s="255">
        <f t="shared" si="2"/>
        <v>11.142857142857142</v>
      </c>
      <c r="I30" s="181">
        <v>102</v>
      </c>
      <c r="J30" s="181">
        <v>9</v>
      </c>
      <c r="K30" s="255">
        <f t="shared" si="3"/>
        <v>11.333333333333334</v>
      </c>
      <c r="L30" s="70" t="s">
        <v>51</v>
      </c>
      <c r="M30" s="70"/>
    </row>
    <row r="31" spans="1:13" s="169" customFormat="1" ht="13.5" thickTop="1" x14ac:dyDescent="0.2">
      <c r="A31" s="131"/>
      <c r="B31" s="132" t="s">
        <v>52</v>
      </c>
      <c r="C31" s="256">
        <v>442</v>
      </c>
      <c r="D31" s="256">
        <v>29</v>
      </c>
      <c r="E31" s="257">
        <f t="shared" si="5"/>
        <v>15.241379310344827</v>
      </c>
      <c r="F31" s="256">
        <v>321</v>
      </c>
      <c r="G31" s="256">
        <v>21</v>
      </c>
      <c r="H31" s="257">
        <f t="shared" si="2"/>
        <v>15.285714285714286</v>
      </c>
      <c r="I31" s="256">
        <v>490</v>
      </c>
      <c r="J31" s="256">
        <v>33</v>
      </c>
      <c r="K31" s="257">
        <f t="shared" si="3"/>
        <v>14.848484848484848</v>
      </c>
      <c r="L31" s="84" t="s">
        <v>53</v>
      </c>
      <c r="M31" s="84"/>
    </row>
    <row r="32" spans="1:13" s="162" customFormat="1" ht="13.5" thickBot="1" x14ac:dyDescent="0.25">
      <c r="A32" s="312"/>
      <c r="B32" s="313" t="s">
        <v>54</v>
      </c>
      <c r="C32" s="179">
        <v>108</v>
      </c>
      <c r="D32" s="179">
        <v>11</v>
      </c>
      <c r="E32" s="314">
        <f t="shared" si="5"/>
        <v>9.8181818181818183</v>
      </c>
      <c r="F32" s="179">
        <v>151</v>
      </c>
      <c r="G32" s="179">
        <v>15</v>
      </c>
      <c r="H32" s="314">
        <f t="shared" si="2"/>
        <v>10.066666666666666</v>
      </c>
      <c r="I32" s="179">
        <v>119</v>
      </c>
      <c r="J32" s="179">
        <v>12</v>
      </c>
      <c r="K32" s="314">
        <f t="shared" si="3"/>
        <v>9.9166666666666661</v>
      </c>
      <c r="L32" s="315" t="s">
        <v>55</v>
      </c>
      <c r="M32" s="315"/>
    </row>
    <row r="33" spans="1:13" s="169" customFormat="1" ht="14.25" thickTop="1" thickBot="1" x14ac:dyDescent="0.25">
      <c r="A33" s="71"/>
      <c r="B33" s="99" t="s">
        <v>56</v>
      </c>
      <c r="C33" s="180">
        <v>966</v>
      </c>
      <c r="D33" s="180">
        <v>31</v>
      </c>
      <c r="E33" s="254">
        <f t="shared" si="5"/>
        <v>31.161290322580644</v>
      </c>
      <c r="F33" s="180">
        <v>1159</v>
      </c>
      <c r="G33" s="180">
        <v>34</v>
      </c>
      <c r="H33" s="254">
        <f t="shared" si="2"/>
        <v>34.088235294117645</v>
      </c>
      <c r="I33" s="180">
        <v>1109</v>
      </c>
      <c r="J33" s="180">
        <v>51</v>
      </c>
      <c r="K33" s="254">
        <f t="shared" si="3"/>
        <v>21.745098039215687</v>
      </c>
      <c r="L33" s="72" t="s">
        <v>57</v>
      </c>
      <c r="M33" s="72"/>
    </row>
    <row r="34" spans="1:13" s="162" customFormat="1" ht="14.25" thickTop="1" thickBot="1" x14ac:dyDescent="0.25">
      <c r="A34" s="69"/>
      <c r="B34" s="98" t="s">
        <v>58</v>
      </c>
      <c r="C34" s="181">
        <v>168</v>
      </c>
      <c r="D34" s="181">
        <v>36</v>
      </c>
      <c r="E34" s="255">
        <f t="shared" si="5"/>
        <v>4.666666666666667</v>
      </c>
      <c r="F34" s="181">
        <v>210</v>
      </c>
      <c r="G34" s="181">
        <v>34</v>
      </c>
      <c r="H34" s="255">
        <f t="shared" si="2"/>
        <v>6.1764705882352944</v>
      </c>
      <c r="I34" s="181">
        <v>131</v>
      </c>
      <c r="J34" s="181">
        <v>31</v>
      </c>
      <c r="K34" s="255">
        <f t="shared" si="3"/>
        <v>4.225806451612903</v>
      </c>
      <c r="L34" s="70" t="s">
        <v>59</v>
      </c>
      <c r="M34" s="70"/>
    </row>
    <row r="35" spans="1:13" s="169" customFormat="1" ht="14.25" thickTop="1" thickBot="1" x14ac:dyDescent="0.25">
      <c r="A35" s="71"/>
      <c r="B35" s="99" t="s">
        <v>60</v>
      </c>
      <c r="C35" s="180">
        <v>30</v>
      </c>
      <c r="D35" s="180">
        <v>3</v>
      </c>
      <c r="E35" s="254">
        <f t="shared" si="5"/>
        <v>10</v>
      </c>
      <c r="F35" s="180">
        <v>34</v>
      </c>
      <c r="G35" s="180">
        <v>3</v>
      </c>
      <c r="H35" s="254">
        <f t="shared" si="2"/>
        <v>11.333333333333334</v>
      </c>
      <c r="I35" s="180">
        <v>289</v>
      </c>
      <c r="J35" s="180">
        <v>29</v>
      </c>
      <c r="K35" s="254">
        <f t="shared" si="3"/>
        <v>9.9655172413793096</v>
      </c>
      <c r="L35" s="72" t="s">
        <v>61</v>
      </c>
      <c r="M35" s="72"/>
    </row>
    <row r="36" spans="1:13" s="162" customFormat="1" ht="14.25" thickTop="1" thickBot="1" x14ac:dyDescent="0.25">
      <c r="A36" s="69"/>
      <c r="B36" s="98" t="s">
        <v>62</v>
      </c>
      <c r="C36" s="181">
        <v>161</v>
      </c>
      <c r="D36" s="181">
        <v>8</v>
      </c>
      <c r="E36" s="255">
        <f t="shared" si="5"/>
        <v>20.125</v>
      </c>
      <c r="F36" s="181">
        <v>218</v>
      </c>
      <c r="G36" s="181">
        <v>11</v>
      </c>
      <c r="H36" s="255">
        <f t="shared" si="2"/>
        <v>19.818181818181817</v>
      </c>
      <c r="I36" s="181">
        <v>368</v>
      </c>
      <c r="J36" s="181">
        <v>18</v>
      </c>
      <c r="K36" s="255">
        <f t="shared" si="3"/>
        <v>20.444444444444443</v>
      </c>
      <c r="L36" s="70" t="s">
        <v>63</v>
      </c>
      <c r="M36" s="70"/>
    </row>
    <row r="37" spans="1:13" s="169" customFormat="1" ht="14.25" thickTop="1" thickBot="1" x14ac:dyDescent="0.25">
      <c r="A37" s="71"/>
      <c r="B37" s="99" t="s">
        <v>95</v>
      </c>
      <c r="C37" s="180">
        <v>96</v>
      </c>
      <c r="D37" s="180">
        <v>10</v>
      </c>
      <c r="E37" s="254">
        <f t="shared" si="5"/>
        <v>9.6</v>
      </c>
      <c r="F37" s="180">
        <v>71</v>
      </c>
      <c r="G37" s="180">
        <v>7</v>
      </c>
      <c r="H37" s="254">
        <f t="shared" si="2"/>
        <v>10.142857142857142</v>
      </c>
      <c r="I37" s="180">
        <v>90</v>
      </c>
      <c r="J37" s="180">
        <v>9</v>
      </c>
      <c r="K37" s="254">
        <f t="shared" si="3"/>
        <v>10</v>
      </c>
      <c r="L37" s="72" t="s">
        <v>65</v>
      </c>
      <c r="M37" s="72"/>
    </row>
    <row r="38" spans="1:13" s="162" customFormat="1" ht="14.25" thickTop="1" thickBot="1" x14ac:dyDescent="0.25">
      <c r="A38" s="69"/>
      <c r="B38" s="98" t="s">
        <v>66</v>
      </c>
      <c r="C38" s="181">
        <v>69</v>
      </c>
      <c r="D38" s="181">
        <v>7</v>
      </c>
      <c r="E38" s="255">
        <f t="shared" si="5"/>
        <v>9.8571428571428577</v>
      </c>
      <c r="F38" s="181">
        <v>105</v>
      </c>
      <c r="G38" s="181">
        <v>10</v>
      </c>
      <c r="H38" s="255">
        <f t="shared" si="2"/>
        <v>10.5</v>
      </c>
      <c r="I38" s="181">
        <v>17</v>
      </c>
      <c r="J38" s="181">
        <v>2</v>
      </c>
      <c r="K38" s="255">
        <f t="shared" si="3"/>
        <v>8.5</v>
      </c>
      <c r="L38" s="70" t="s">
        <v>67</v>
      </c>
      <c r="M38" s="70"/>
    </row>
    <row r="39" spans="1:13" s="169" customFormat="1" ht="14.25" thickTop="1" thickBot="1" x14ac:dyDescent="0.25">
      <c r="A39" s="71"/>
      <c r="B39" s="99" t="s">
        <v>68</v>
      </c>
      <c r="C39" s="180">
        <v>5196</v>
      </c>
      <c r="D39" s="180">
        <v>379</v>
      </c>
      <c r="E39" s="254">
        <f t="shared" si="5"/>
        <v>13.70976253298153</v>
      </c>
      <c r="F39" s="180">
        <v>5457</v>
      </c>
      <c r="G39" s="180">
        <v>398</v>
      </c>
      <c r="H39" s="254">
        <f t="shared" si="2"/>
        <v>13.711055276381909</v>
      </c>
      <c r="I39" s="180">
        <v>6624</v>
      </c>
      <c r="J39" s="180">
        <v>451</v>
      </c>
      <c r="K39" s="254">
        <f t="shared" si="3"/>
        <v>14.687361419068736</v>
      </c>
      <c r="L39" s="72" t="s">
        <v>96</v>
      </c>
      <c r="M39" s="72"/>
    </row>
    <row r="40" spans="1:13" ht="23.25" customHeight="1" thickTop="1" thickBot="1" x14ac:dyDescent="0.25">
      <c r="A40" s="384" t="s">
        <v>97</v>
      </c>
      <c r="B40" s="384"/>
      <c r="C40" s="177">
        <f>SUM(C41:C42)</f>
        <v>29794</v>
      </c>
      <c r="D40" s="177">
        <f>SUM(D41:D42)</f>
        <v>2652</v>
      </c>
      <c r="E40" s="177"/>
      <c r="F40" s="177">
        <f t="shared" ref="F40:G40" si="6">SUM(F41:F42)</f>
        <v>28958</v>
      </c>
      <c r="G40" s="177">
        <f t="shared" si="6"/>
        <v>2571</v>
      </c>
      <c r="H40" s="255"/>
      <c r="I40" s="181">
        <f>I41+I42</f>
        <v>29277</v>
      </c>
      <c r="J40" s="181">
        <f>J41+J42</f>
        <v>2503</v>
      </c>
      <c r="K40" s="255"/>
      <c r="L40" s="424" t="s">
        <v>98</v>
      </c>
      <c r="M40" s="425"/>
    </row>
    <row r="41" spans="1:13" s="169" customFormat="1" ht="14.25" thickTop="1" thickBot="1" x14ac:dyDescent="0.25">
      <c r="A41" s="71"/>
      <c r="B41" s="99" t="s">
        <v>99</v>
      </c>
      <c r="C41" s="260">
        <v>917</v>
      </c>
      <c r="D41" s="260">
        <v>246</v>
      </c>
      <c r="E41" s="254">
        <f t="shared" ref="E41:E43" si="7">C41/D41</f>
        <v>3.7276422764227641</v>
      </c>
      <c r="F41" s="260">
        <v>862</v>
      </c>
      <c r="G41" s="260">
        <v>230</v>
      </c>
      <c r="H41" s="254">
        <f t="shared" si="2"/>
        <v>3.7478260869565219</v>
      </c>
      <c r="I41" s="180">
        <v>265</v>
      </c>
      <c r="J41" s="180">
        <v>85</v>
      </c>
      <c r="K41" s="254">
        <f t="shared" si="3"/>
        <v>3.1176470588235294</v>
      </c>
      <c r="L41" s="72" t="s">
        <v>6</v>
      </c>
      <c r="M41" s="72"/>
    </row>
    <row r="42" spans="1:13" ht="15.75" thickTop="1" thickBot="1" x14ac:dyDescent="0.25">
      <c r="A42" s="69"/>
      <c r="B42" s="98" t="s">
        <v>327</v>
      </c>
      <c r="C42" s="261">
        <v>28877</v>
      </c>
      <c r="D42" s="261">
        <v>2406</v>
      </c>
      <c r="E42" s="255">
        <f t="shared" si="7"/>
        <v>12.002078137988363</v>
      </c>
      <c r="F42" s="261">
        <v>28096</v>
      </c>
      <c r="G42" s="261">
        <v>2341</v>
      </c>
      <c r="H42" s="255">
        <f t="shared" si="2"/>
        <v>12.001708671507902</v>
      </c>
      <c r="I42" s="181">
        <v>29012</v>
      </c>
      <c r="J42" s="181">
        <v>2418</v>
      </c>
      <c r="K42" s="255">
        <f t="shared" si="3"/>
        <v>11.998345740281223</v>
      </c>
      <c r="L42" s="70" t="s">
        <v>302</v>
      </c>
      <c r="M42" s="70"/>
    </row>
    <row r="43" spans="1:13" s="169" customFormat="1" ht="23.25" customHeight="1" thickTop="1" x14ac:dyDescent="0.2">
      <c r="A43" s="426" t="s">
        <v>351</v>
      </c>
      <c r="B43" s="426"/>
      <c r="C43" s="262">
        <v>483210</v>
      </c>
      <c r="D43" s="262">
        <v>5935</v>
      </c>
      <c r="E43" s="257">
        <f t="shared" si="7"/>
        <v>81.417017691659652</v>
      </c>
      <c r="F43" s="262">
        <v>534515</v>
      </c>
      <c r="G43" s="262">
        <v>6583</v>
      </c>
      <c r="H43" s="257">
        <f t="shared" si="2"/>
        <v>81.196263101929205</v>
      </c>
      <c r="I43" s="182">
        <v>629878</v>
      </c>
      <c r="J43" s="182">
        <v>7656</v>
      </c>
      <c r="K43" s="330">
        <f t="shared" si="3"/>
        <v>82.272466039707425</v>
      </c>
      <c r="L43" s="427" t="s">
        <v>186</v>
      </c>
      <c r="M43" s="428" t="s">
        <v>303</v>
      </c>
    </row>
    <row r="44" spans="1:13" s="158" customFormat="1" ht="21" customHeight="1" x14ac:dyDescent="0.2">
      <c r="A44" s="419" t="s">
        <v>9</v>
      </c>
      <c r="B44" s="419"/>
      <c r="C44" s="178">
        <f>C43+C40+C15+C10</f>
        <v>567977</v>
      </c>
      <c r="D44" s="178">
        <f>D43+D40+D15+D10</f>
        <v>11021</v>
      </c>
      <c r="E44" s="331"/>
      <c r="F44" s="178">
        <f>F43+F40+F15+F10</f>
        <v>620433</v>
      </c>
      <c r="G44" s="178">
        <f>G43+G40+G15+G10</f>
        <v>11590</v>
      </c>
      <c r="H44" s="331"/>
      <c r="I44" s="332">
        <f>I43+I40+I15+I10</f>
        <v>736116</v>
      </c>
      <c r="J44" s="332">
        <f>J43+J40+J15+J10</f>
        <v>13203</v>
      </c>
      <c r="K44" s="331"/>
      <c r="L44" s="420" t="s">
        <v>130</v>
      </c>
      <c r="M44" s="421"/>
    </row>
    <row r="45" spans="1:13" ht="8.25" customHeight="1" x14ac:dyDescent="0.2">
      <c r="C45" s="163"/>
      <c r="D45" s="163"/>
      <c r="E45" s="162"/>
      <c r="F45" s="162"/>
      <c r="G45" s="162"/>
      <c r="H45" s="162"/>
      <c r="I45" s="162"/>
      <c r="J45" s="162"/>
      <c r="K45" s="162"/>
    </row>
    <row r="46" spans="1:13" x14ac:dyDescent="0.2">
      <c r="A46" s="237" t="s">
        <v>100</v>
      </c>
      <c r="B46" s="238"/>
      <c r="C46" s="164"/>
      <c r="D46" s="163"/>
      <c r="E46" s="162"/>
      <c r="F46" s="162"/>
      <c r="G46" s="162"/>
      <c r="H46" s="162"/>
      <c r="I46" s="162"/>
      <c r="J46" s="162"/>
      <c r="K46" s="162"/>
      <c r="M46" s="135" t="s">
        <v>101</v>
      </c>
    </row>
    <row r="47" spans="1:13" x14ac:dyDescent="0.2">
      <c r="A47" s="237" t="s">
        <v>285</v>
      </c>
      <c r="B47" s="238"/>
      <c r="C47" s="164"/>
      <c r="D47" s="163"/>
      <c r="E47" s="162"/>
      <c r="F47" s="162"/>
      <c r="G47" s="162"/>
      <c r="H47" s="162"/>
      <c r="I47" s="162"/>
      <c r="J47" s="162"/>
      <c r="K47" s="162"/>
      <c r="M47" s="135" t="s">
        <v>286</v>
      </c>
    </row>
    <row r="48" spans="1:13" x14ac:dyDescent="0.2">
      <c r="A48" s="237" t="s">
        <v>102</v>
      </c>
      <c r="B48" s="238"/>
      <c r="C48" s="164"/>
      <c r="D48" s="163"/>
      <c r="E48" s="162"/>
      <c r="F48" s="162"/>
      <c r="G48" s="162"/>
      <c r="H48" s="162"/>
      <c r="I48" s="162"/>
      <c r="J48" s="162"/>
      <c r="K48" s="162"/>
      <c r="M48" s="135" t="s">
        <v>352</v>
      </c>
    </row>
    <row r="49" spans="1:11" ht="8.25" customHeight="1" x14ac:dyDescent="0.2">
      <c r="A49" s="134" t="s">
        <v>284</v>
      </c>
      <c r="B49" s="134"/>
      <c r="C49" s="135"/>
      <c r="D49" s="135"/>
    </row>
    <row r="50" spans="1:11" ht="9" customHeight="1" x14ac:dyDescent="0.2">
      <c r="A50" s="134"/>
      <c r="B50" s="134"/>
      <c r="C50" s="135"/>
      <c r="D50" s="135"/>
      <c r="E50" s="159"/>
      <c r="F50" s="159"/>
      <c r="G50" s="159"/>
      <c r="H50" s="159"/>
      <c r="I50" s="159"/>
      <c r="J50" s="159"/>
      <c r="K50" s="159"/>
    </row>
  </sheetData>
  <mergeCells count="19">
    <mergeCell ref="A10:B10"/>
    <mergeCell ref="L10:M10"/>
    <mergeCell ref="A44:B44"/>
    <mergeCell ref="L44:M44"/>
    <mergeCell ref="A15:B15"/>
    <mergeCell ref="L15:M15"/>
    <mergeCell ref="A40:B40"/>
    <mergeCell ref="L40:M40"/>
    <mergeCell ref="A43:B43"/>
    <mergeCell ref="L43:M43"/>
    <mergeCell ref="A2:M2"/>
    <mergeCell ref="A1:M1"/>
    <mergeCell ref="A3:M3"/>
    <mergeCell ref="A4:M4"/>
    <mergeCell ref="L6:M9"/>
    <mergeCell ref="A6:B9"/>
    <mergeCell ref="C6:E6"/>
    <mergeCell ref="F6:H6"/>
    <mergeCell ref="I6:K6"/>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5" man="1"/>
    <brk id="48"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2018</ArabicTitle>
    <PublishingRollupImage xmlns="http://schemas.microsoft.com/sharepoint/v3" xsi:nil="true"/>
    <DocumentDescription xmlns="b1657202-86a7-46c3-ba71-02bb0da5a392">الفصل الأول ، الاحصاءات&amp;nbsp; الزراعية، 2018</DocumentDescription>
    <Visible xmlns="b1657202-86a7-46c3-ba71-02bb0da5a392">true</Visible>
    <EnglishTitle xmlns="b1657202-86a7-46c3-ba71-02bb0da5a392">CHAPTER 1, Agricultural Statistics, 2018</EnglishTitle>
    <Year xmlns="b1657202-86a7-46c3-ba71-02bb0da5a392">2018</Year>
    <DocType xmlns="b1657202-86a7-46c3-ba71-02bb0da5a392">
      <Value>Publication</Value>
    </DocType>
    <PublishingStartDate xmlns="http://schemas.microsoft.com/sharepoint/v3">2017-10-28T12:00:00+00:00</PublishingStartDate>
    <MDPSLanguage xmlns="b1657202-86a7-46c3-ba71-02bb0da5a392">Both</MDPSLanguage>
    <TaxCatchAll xmlns="b1657202-86a7-46c3-ba71-02bb0da5a392"/>
    <TaxKeywordTaxHTField xmlns="b1657202-86a7-46c3-ba71-02bb0da5a392">
      <Terms xmlns="http://schemas.microsoft.com/office/infopath/2007/PartnerControls"/>
    </TaxKeywordTaxHTField>
    <DocPeriodicity xmlns="423524d6-f9d7-4b47-aadf-7b8f6888b7b0">Annual</DocPeriodicity>
    <DocumentDescription0 xmlns="423524d6-f9d7-4b47-aadf-7b8f6888b7b0">CHAPTER 1, Agricultural Statistics, 2018</DocumentDescription0>
  </documentManagement>
</p:properties>
</file>

<file path=customXml/itemProps1.xml><?xml version="1.0" encoding="utf-8"?>
<ds:datastoreItem xmlns:ds="http://schemas.openxmlformats.org/officeDocument/2006/customXml" ds:itemID="{47881970-4402-4630-8B07-FFD9D0FD68F3}">
  <ds:schemaRefs>
    <ds:schemaRef ds:uri="http://schemas.microsoft.com/sharepoint/v3/contenttype/forms"/>
  </ds:schemaRefs>
</ds:datastoreItem>
</file>

<file path=customXml/itemProps2.xml><?xml version="1.0" encoding="utf-8"?>
<ds:datastoreItem xmlns:ds="http://schemas.openxmlformats.org/officeDocument/2006/customXml" ds:itemID="{80262282-EB65-403F-BA0A-70DFA849B501}"/>
</file>

<file path=customXml/itemProps3.xml><?xml version="1.0" encoding="utf-8"?>
<ds:datastoreItem xmlns:ds="http://schemas.openxmlformats.org/officeDocument/2006/customXml" ds:itemID="{060593F8-8574-4A31-9059-7BB491A0B3DE}">
  <ds:schemaRefs>
    <ds:schemaRef ds:uri="http://purl.org/dc/elements/1.1/"/>
    <ds:schemaRef ds:uri="b1657202-86a7-46c3-ba71-02bb0da5a392"/>
    <ds:schemaRef ds:uri="http://purl.org/dc/dcmitype/"/>
    <ds:schemaRef ds:uri="http://schemas.microsoft.com/office/2006/documentManagement/types"/>
    <ds:schemaRef ds:uri="http://schemas.microsoft.com/sharepoint/v3"/>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الباب الثاني</vt:lpstr>
      <vt:lpstr>Preface</vt:lpstr>
      <vt:lpstr>الغلاف</vt:lpstr>
      <vt:lpstr>تقديم</vt:lpstr>
      <vt:lpstr>1</vt:lpstr>
      <vt:lpstr>2</vt:lpstr>
      <vt:lpstr>Gr_1</vt:lpstr>
      <vt:lpstr>3</vt:lpstr>
      <vt:lpstr>4</vt:lpstr>
      <vt:lpstr>5</vt:lpstr>
      <vt:lpstr>7-6</vt:lpstr>
      <vt:lpstr>9-8</vt:lpstr>
      <vt:lpstr>GR_2</vt:lpstr>
      <vt:lpstr>10</vt:lpstr>
      <vt:lpstr>11</vt:lpstr>
      <vt:lpstr>12 </vt:lpstr>
      <vt:lpstr>13</vt:lpstr>
      <vt:lpstr>14</vt:lpstr>
      <vt:lpstr>15</vt:lpstr>
      <vt:lpstr>a</vt:lpstr>
      <vt:lpstr>'1'!Print_Area</vt:lpstr>
      <vt:lpstr>'10'!Print_Area</vt:lpstr>
      <vt:lpstr>'11'!Print_Area</vt:lpstr>
      <vt:lpstr>'12 '!Print_Area</vt:lpstr>
      <vt:lpstr>'13'!Print_Area</vt:lpstr>
      <vt:lpstr>'14'!Print_Area</vt:lpstr>
      <vt:lpstr>'15'!Print_Area</vt:lpstr>
      <vt:lpstr>'2'!Print_Area</vt:lpstr>
      <vt:lpstr>'3'!Print_Area</vt:lpstr>
      <vt:lpstr>'4'!Print_Area</vt:lpstr>
      <vt:lpstr>'5'!Print_Area</vt:lpstr>
      <vt:lpstr>'7-6'!Print_Area</vt:lpstr>
      <vt:lpstr>'9-8'!Print_Area</vt:lpstr>
      <vt:lpstr>Gr_1!Print_Area</vt:lpstr>
      <vt:lpstr>GR_2!Print_Area</vt:lpstr>
      <vt:lpstr>Preface!Print_Area</vt:lpstr>
      <vt:lpstr>'الباب الثاني'!Print_Area</vt:lpstr>
      <vt:lpstr>الغلاف!Print_Area</vt:lpstr>
      <vt:lpstr>تقديم!Print_Area</vt:lpstr>
      <vt:lpstr>'4'!Print_Titles</vt:lpstr>
      <vt:lpstr>'5'!Print_Titles</vt:lpstr>
    </vt:vector>
  </TitlesOfParts>
  <Company>Central 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 Agricultural Statistics, 2018</dc:title>
  <dc:creator>أسماء سويلم</dc:creator>
  <cp:keywords/>
  <cp:lastModifiedBy>Fatma Khalaf Ali Alboainian</cp:lastModifiedBy>
  <cp:lastPrinted>2019-11-05T06:04:34Z</cp:lastPrinted>
  <dcterms:created xsi:type="dcterms:W3CDTF">1999-12-28T07:27:44Z</dcterms:created>
  <dcterms:modified xsi:type="dcterms:W3CDTF">2019-11-07T09:17:41Z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CHAPTER 1, Agricultural Statistics, 2018</vt:lpwstr>
  </property>
</Properties>
</file>